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 activeTab="5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73" i="4" l="1"/>
  <c r="J36" i="5" l="1"/>
  <c r="J34" i="5"/>
  <c r="J16" i="4" l="1"/>
  <c r="J150" i="4"/>
  <c r="J148" i="4"/>
  <c r="J106" i="4"/>
  <c r="J107" i="4"/>
  <c r="J105" i="4"/>
  <c r="J109" i="4" l="1"/>
  <c r="J107" i="6"/>
  <c r="J106" i="6"/>
  <c r="J108" i="6"/>
  <c r="J77" i="6"/>
  <c r="J78" i="6"/>
  <c r="J109" i="6" l="1"/>
  <c r="J91" i="5"/>
  <c r="J27" i="4" l="1"/>
  <c r="J18" i="4"/>
  <c r="J13" i="5"/>
  <c r="J149" i="4" l="1"/>
  <c r="J147" i="4"/>
  <c r="J146" i="4"/>
  <c r="J145" i="4"/>
  <c r="J144" i="4"/>
  <c r="J71" i="4"/>
  <c r="J24" i="4"/>
  <c r="J21" i="4"/>
  <c r="J19" i="4"/>
  <c r="J17" i="4"/>
  <c r="J15" i="4"/>
  <c r="J13" i="4"/>
  <c r="I35" i="4" s="1"/>
  <c r="J14" i="5"/>
  <c r="I22" i="5" s="1"/>
  <c r="J152" i="4" l="1"/>
  <c r="J119" i="4"/>
  <c r="E54" i="3" l="1"/>
  <c r="L28" i="4" l="1"/>
  <c r="J100" i="6" l="1"/>
  <c r="J53" i="6"/>
  <c r="J14" i="6"/>
  <c r="I21" i="6" s="1"/>
  <c r="J98" i="5"/>
  <c r="J74" i="5"/>
  <c r="J56" i="5"/>
  <c r="J139" i="4"/>
  <c r="J128" i="4"/>
  <c r="J26" i="4"/>
  <c r="J23" i="4"/>
  <c r="J20" i="4"/>
  <c r="J14" i="4"/>
  <c r="E19" i="3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47" i="4" l="1"/>
  <c r="J52" i="4" s="1"/>
</calcChain>
</file>

<file path=xl/sharedStrings.xml><?xml version="1.0" encoding="utf-8"?>
<sst xmlns="http://schemas.openxmlformats.org/spreadsheetml/2006/main" count="2102" uniqueCount="491">
  <si>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</si>
  <si>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</si>
  <si>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</si>
  <si>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</si>
  <si>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</si>
  <si>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</si>
  <si>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</si>
  <si>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</si>
  <si>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</si>
  <si>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</si>
  <si>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</si>
  <si>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</si>
  <si>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</si>
  <si>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</si>
  <si>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</si>
  <si>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</si>
  <si>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</si>
  <si>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</si>
  <si>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</si>
  <si>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</si>
  <si>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</si>
  <si>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</si>
  <si>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</si>
  <si>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</si>
  <si>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</si>
  <si>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</si>
  <si>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</si>
  <si>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</si>
  <si>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</si>
  <si>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</si>
  <si>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</si>
  <si>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</si>
  <si>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</si>
  <si>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</si>
  <si>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</si>
  <si>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</si>
  <si>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</si>
  <si>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</si>
  <si>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</si>
  <si>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</si>
  <si>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</si>
  <si>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</si>
  <si>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</si>
  <si>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</si>
  <si>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</si>
  <si>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</si>
  <si>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</si>
  <si>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</si>
  <si>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</si>
  <si>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</si>
  <si>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</si>
  <si>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</si>
  <si>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</si>
  <si>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</si>
  <si>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</si>
  <si>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</si>
  <si>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</si>
  <si>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</si>
  <si>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</si>
  <si>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</si>
  <si>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</si>
  <si>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</si>
  <si>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</si>
  <si>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</si>
  <si>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</si>
  <si>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</si>
  <si>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</si>
  <si>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</si>
  <si>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</si>
  <si>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</si>
  <si>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</si>
  <si>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</si>
  <si>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</si>
  <si>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</si>
  <si>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</si>
  <si>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</si>
  <si>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</si>
  <si>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</si>
  <si>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</si>
  <si>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</si>
  <si>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</si>
  <si>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</si>
  <si>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</si>
  <si>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</si>
  <si>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</si>
  <si>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</si>
  <si>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</si>
  <si>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</si>
  <si>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</si>
  <si>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</si>
  <si>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</si>
  <si>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</si>
  <si>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</si>
  <si>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</si>
  <si>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</si>
  <si>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</si>
  <si>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</si>
  <si>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</si>
  <si>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</si>
  <si>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</si>
  <si>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</si>
  <si>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</si>
  <si>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</si>
  <si>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</si>
  <si>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</si>
  <si>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</si>
  <si>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</si>
  <si>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</si>
  <si>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</si>
  <si>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</si>
  <si>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</si>
  <si>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</si>
  <si>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</si>
  <si>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</si>
  <si>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</si>
  <si>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</si>
  <si>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</si>
  <si>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</si>
  <si>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</si>
  <si>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</si>
  <si>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</si>
  <si>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</si>
  <si>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</si>
  <si>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</si>
  <si>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</si>
  <si>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</si>
  <si>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</si>
  <si>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</si>
  <si>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</si>
  <si>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</si>
  <si>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</si>
  <si>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</si>
  <si>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</si>
  <si>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</si>
  <si>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</si>
  <si>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</si>
  <si>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</si>
  <si>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</si>
  <si>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</si>
  <si>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</si>
  <si>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</si>
  <si>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</si>
  <si>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</si>
  <si>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</si>
  <si>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</si>
  <si>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</si>
  <si>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</si>
  <si>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</si>
  <si>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</si>
  <si>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</si>
  <si>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</si>
  <si>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</si>
  <si>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</si>
  <si>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</si>
  <si>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</si>
  <si>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</si>
  <si>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</si>
  <si>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</si>
  <si>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</si>
  <si>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</si>
  <si>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</si>
  <si>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</si>
  <si>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</si>
  <si>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</si>
  <si>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</si>
  <si>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</si>
  <si>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</si>
  <si>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</si>
  <si>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</si>
  <si>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</si>
  <si>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</si>
  <si>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</si>
  <si>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</si>
  <si>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</si>
  <si>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</si>
  <si>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</si>
  <si>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</si>
  <si>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</si>
  <si>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</si>
  <si>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</si>
  <si>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</si>
  <si>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</si>
  <si>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</si>
  <si>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</si>
  <si>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</si>
  <si>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</si>
  <si>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</si>
  <si>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</si>
  <si>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</si>
  <si>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</si>
  <si>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</si>
  <si>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</si>
  <si>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</si>
  <si>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</si>
  <si>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</si>
  <si>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</si>
  <si>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</si>
  <si>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</si>
  <si>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</si>
  <si>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</si>
  <si>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</si>
  <si>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</si>
  <si>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</si>
  <si>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</si>
  <si>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</si>
  <si>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</si>
  <si>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</si>
  <si>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</si>
  <si>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</si>
  <si>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</si>
  <si>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</si>
  <si>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</si>
  <si>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</si>
  <si>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</si>
  <si>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</si>
  <si>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</si>
  <si>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</si>
  <si>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</si>
  <si>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</si>
  <si>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</si>
  <si>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</si>
  <si>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</si>
  <si>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</si>
  <si>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</si>
  <si>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</si>
  <si>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</si>
  <si>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</si>
  <si>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</si>
  <si>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</si>
  <si>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</si>
  <si>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</si>
  <si>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</si>
  <si>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</si>
  <si>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</si>
  <si>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</si>
  <si>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</si>
  <si>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</si>
  <si>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</si>
  <si>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</si>
  <si>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</si>
  <si>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</si>
  <si>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</t>
  </si>
  <si>
    <t>Е.А. Кузнецова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</si>
  <si>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</si>
  <si>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</si>
  <si>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</si>
  <si>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</si>
  <si>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</si>
  <si>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</si>
  <si>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</si>
  <si>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</si>
  <si>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</si>
  <si>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</si>
  <si>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</si>
  <si>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</si>
  <si>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</si>
  <si>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</si>
  <si>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</si>
  <si>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</si>
  <si>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</si>
  <si>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</si>
  <si>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</si>
  <si>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</si>
  <si>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</si>
  <si>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</si>
  <si>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</si>
  <si>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</si>
  <si>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</si>
  <si>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</si>
  <si>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</si>
  <si>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</si>
  <si>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</si>
  <si>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</si>
  <si>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</si>
  <si>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</si>
  <si>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</si>
  <si>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</si>
  <si>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</si>
  <si>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</si>
  <si>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</si>
  <si>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</si>
  <si>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</si>
  <si>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</si>
  <si>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</si>
  <si>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</si>
  <si>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</si>
  <si>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</si>
  <si>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</si>
  <si>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</si>
  <si>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</si>
  <si>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</si>
  <si>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</si>
  <si>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</si>
  <si>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</si>
  <si>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</si>
  <si>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</si>
  <si>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</si>
  <si>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</si>
  <si>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</si>
  <si>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</si>
  <si>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</si>
  <si>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</si>
  <si>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</si>
  <si>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>Классные руководители (апрель-декабрь)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</si>
  <si>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</si>
  <si>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</si>
  <si>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</si>
  <si>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</si>
  <si>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</si>
  <si>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</si>
  <si>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</si>
  <si>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</si>
  <si>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</si>
  <si>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</si>
  <si>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</si>
  <si>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</si>
  <si>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</si>
  <si>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</si>
  <si>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</si>
  <si>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</si>
  <si>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</si>
  <si>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</si>
  <si>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</si>
  <si>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</si>
  <si>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</si>
  <si>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</si>
  <si>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</si>
  <si>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</si>
  <si>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</si>
  <si>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</si>
  <si>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</si>
  <si>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</si>
  <si>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</si>
  <si>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</si>
  <si>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</si>
  <si>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</si>
  <si>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</si>
  <si>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</si>
  <si>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</si>
  <si>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</si>
  <si>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</si>
  <si>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</si>
  <si>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</si>
  <si>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</si>
  <si>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</si>
  <si>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</si>
  <si>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</si>
  <si>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</si>
  <si>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</si>
  <si>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</si>
  <si>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</si>
  <si>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</si>
  <si>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</si>
  <si>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</si>
  <si>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</si>
  <si>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</si>
  <si>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</si>
  <si>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</si>
  <si>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</si>
  <si>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</si>
  <si>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</si>
  <si>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</si>
  <si>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</si>
  <si>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</si>
  <si>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</si>
  <si>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</si>
  <si>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</si>
  <si>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</si>
  <si>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</si>
  <si>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</si>
  <si>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</si>
  <si>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</si>
  <si>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</si>
  <si>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</si>
  <si>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</si>
  <si>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</si>
  <si>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Строительные материалы</t>
  </si>
  <si>
    <t>Прочие материальные запасы (бумага офисная, ручки, папки, регистраторы, маски, перчатки, дез.средства)</t>
  </si>
  <si>
    <t>Печать аттестатов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</si>
  <si>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</si>
  <si>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</si>
  <si>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</si>
  <si>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</si>
  <si>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</si>
  <si>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</si>
  <si>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</si>
  <si>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</si>
  <si>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</si>
  <si>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</si>
  <si>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</si>
  <si>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</si>
  <si>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</si>
  <si>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</si>
  <si>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8-612-616-01-62</t>
  </si>
  <si>
    <t>Уникальный 
код</t>
  </si>
  <si>
    <t>4.2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</si>
  <si>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</si>
  <si>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</si>
  <si>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</si>
  <si>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</si>
  <si>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</si>
  <si>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</si>
  <si>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</si>
  <si>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</si>
  <si>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</si>
  <si>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</si>
  <si>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</si>
  <si>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</si>
  <si>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</si>
  <si>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</si>
  <si>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</si>
  <si>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</si>
  <si>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</si>
  <si>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</si>
  <si>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</si>
  <si>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</si>
  <si>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</si>
  <si>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</si>
  <si>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</si>
  <si>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</si>
  <si>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</si>
  <si>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</si>
  <si>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</si>
  <si>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</si>
  <si>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</si>
  <si>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</si>
  <si>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</si>
  <si>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</si>
  <si>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</si>
  <si>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</si>
  <si>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</si>
  <si>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</si>
  <si>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</si>
  <si>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</si>
  <si>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</si>
  <si>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</si>
  <si>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</si>
  <si>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</si>
  <si>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</si>
  <si>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</si>
  <si>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</si>
  <si>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</si>
  <si>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</si>
  <si>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>февраля</t>
  </si>
  <si>
    <t>Временный перенос средств на КОСГУ 225 по коду субсидии 015012522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</si>
  <si>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</si>
  <si>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</si>
  <si>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</si>
  <si>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</si>
  <si>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</si>
  <si>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</si>
  <si>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</si>
  <si>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</si>
  <si>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</si>
  <si>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</si>
  <si>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</si>
  <si>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</si>
  <si>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</si>
  <si>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</si>
  <si>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</si>
  <si>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</si>
  <si>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</si>
  <si>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</si>
  <si>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</si>
  <si>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</si>
  <si>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</si>
  <si>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</si>
  <si>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</si>
  <si>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</si>
  <si>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</si>
  <si>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</si>
  <si>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"11" февраля  2022 г.</t>
  </si>
  <si>
    <t>от "11" февраля 2022 г.</t>
  </si>
  <si>
    <t>11.02.2022</t>
  </si>
  <si>
    <t>01500000005000296</t>
  </si>
  <si>
    <t>180</t>
  </si>
  <si>
    <t>Выплаты на закупку товаров, работ, услуг, всего 11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</si>
  <si>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</si>
  <si>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Председатель Комитета по образованию администрации МО "Всеволожский муниципальный район" Ленинградской области</t>
  </si>
  <si>
    <t>МО "Всеволожский муниципальный район" Ленинградской области</t>
  </si>
  <si>
    <r>
      <t xml:space="preserve">____________        </t>
    </r>
    <r>
      <rPr>
        <u/>
        <sz val="7"/>
        <color indexed="8"/>
        <rFont val="Times New Roman"/>
        <family val="1"/>
        <charset val="204"/>
      </rPr>
      <t>И.П. Федоренко</t>
    </r>
  </si>
  <si>
    <t>бухгалтер</t>
  </si>
  <si>
    <t>8-812-616-01-62</t>
  </si>
  <si>
    <t>11</t>
  </si>
  <si>
    <t>22</t>
  </si>
  <si>
    <t>М.А. Фролова</t>
  </si>
  <si>
    <t>Директор МУ "ЦЭФБУ"</t>
  </si>
  <si>
    <t>851, 852, 853</t>
  </si>
  <si>
    <t>Иные выплаты текущего характера физическим лицам (компенсация за задержку расчетов при увольнении и учебных отпусков )</t>
  </si>
  <si>
    <t>Перенос средств на КОСГУ 296 по коду субсидии 015012511, 015012521 за задержку расчетов при увольнении и учебных отпусков</t>
  </si>
  <si>
    <t>" 11 " февраля 2022_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</si>
</sst>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0" fontId="12" fillId="0" borderId="41" xfId="0" applyNumberFormat="1" applyFont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left" wrapText="1" indent="2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18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8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49" fontId="18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3" fillId="2" borderId="36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41" xfId="0" applyNumberFormat="1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A127" workbookViewId="0">
      <selection activeCell="D92" sqref="D92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0.7109375" customWidth="1"/>
    <col min="5" max="5" width="18.7109375" customWidth="1"/>
    <col min="6" max="6" width="17.140625" customWidth="1"/>
    <col min="7" max="9" width="9.140625" hidden="1" customWidth="1"/>
    <col min="10" max="10" width="0.140625" customWidth="1"/>
    <col min="11" max="11" width="9.140625" hidden="1" customWidth="1"/>
    <col min="12" max="14" width="12.7109375" customWidth="1"/>
    <col min="15" max="15" width="28.140625" customWidth="1"/>
  </cols>
  <sheetData>
    <row r="1" spans="1:15" ht="15" x14ac:dyDescent="0.25"/>
    <row r="2" spans="1:15" ht="15" x14ac:dyDescent="0.25">
      <c r="N2" s="136" t="s">
        <v>1</v>
      </c>
      <c r="O2" s="136"/>
    </row>
    <row r="3" spans="1:15" ht="23.25" customHeight="1" x14ac:dyDescent="0.25">
      <c r="N3" s="137" t="s">
        <v>478</v>
      </c>
      <c r="O3" s="137"/>
    </row>
    <row r="4" spans="1:15" ht="17.100000000000001" customHeight="1" x14ac:dyDescent="0.25">
      <c r="N4" s="132" t="s">
        <v>2</v>
      </c>
      <c r="O4" s="132"/>
    </row>
    <row r="5" spans="1:15" ht="14.25" customHeight="1" x14ac:dyDescent="0.25">
      <c r="N5" s="131" t="s">
        <v>479</v>
      </c>
      <c r="O5" s="131"/>
    </row>
    <row r="6" spans="1:15" ht="17.100000000000001" customHeight="1" x14ac:dyDescent="0.25">
      <c r="N6" s="132" t="s">
        <v>3</v>
      </c>
      <c r="O6" s="132"/>
    </row>
    <row r="7" spans="1:15" ht="19.899999999999999" customHeight="1" x14ac:dyDescent="0.25">
      <c r="N7" s="134" t="s">
        <v>480</v>
      </c>
      <c r="O7" s="135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33" t="s">
        <v>471</v>
      </c>
      <c r="O9" s="133"/>
    </row>
    <row r="10" spans="1:15" ht="15" x14ac:dyDescent="0.25"/>
    <row r="11" spans="1:15" ht="12.75" customHeight="1" x14ac:dyDescent="0.25">
      <c r="A11" s="141" t="s">
        <v>410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3"/>
    </row>
    <row r="12" spans="1:15" ht="12.75" customHeight="1" x14ac:dyDescent="0.25">
      <c r="A12" s="141" t="s">
        <v>411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39" t="s">
        <v>6</v>
      </c>
    </row>
    <row r="13" spans="1:15" ht="15" x14ac:dyDescent="0.25">
      <c r="O13" s="140"/>
    </row>
    <row r="14" spans="1:15" ht="11.45" customHeight="1" x14ac:dyDescent="0.25">
      <c r="B14" s="142" t="s">
        <v>472</v>
      </c>
      <c r="C14" s="142"/>
      <c r="D14" s="142"/>
      <c r="N14" s="123" t="s">
        <v>7</v>
      </c>
      <c r="O14" s="4" t="s">
        <v>473</v>
      </c>
    </row>
    <row r="15" spans="1:15" ht="11.45" customHeight="1" x14ac:dyDescent="0.25">
      <c r="A15" s="124" t="s">
        <v>8</v>
      </c>
      <c r="N15" s="123" t="s">
        <v>9</v>
      </c>
      <c r="O15" s="5" t="s">
        <v>51</v>
      </c>
    </row>
    <row r="16" spans="1:15" ht="22.7" customHeight="1" x14ac:dyDescent="0.25">
      <c r="A16" s="124" t="s">
        <v>10</v>
      </c>
      <c r="B16" s="138" t="s">
        <v>49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N16" s="123" t="s">
        <v>11</v>
      </c>
      <c r="O16" s="5" t="s">
        <v>52</v>
      </c>
    </row>
    <row r="17" spans="1:15" ht="11.45" customHeight="1" x14ac:dyDescent="0.25">
      <c r="N17" s="123" t="s">
        <v>9</v>
      </c>
      <c r="O17" s="5" t="s">
        <v>53</v>
      </c>
    </row>
    <row r="18" spans="1:15" ht="11.45" customHeight="1" x14ac:dyDescent="0.25">
      <c r="N18" s="123" t="s">
        <v>12</v>
      </c>
      <c r="O18" s="5" t="s">
        <v>54</v>
      </c>
    </row>
    <row r="19" spans="1:15" ht="22.7" customHeight="1" x14ac:dyDescent="0.25">
      <c r="A19" s="124" t="s">
        <v>13</v>
      </c>
      <c r="B19" s="138" t="s">
        <v>50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N19" s="123" t="s">
        <v>14</v>
      </c>
      <c r="O19" s="5" t="s">
        <v>55</v>
      </c>
    </row>
    <row r="20" spans="1:15" ht="11.45" customHeight="1" x14ac:dyDescent="0.25">
      <c r="A20" s="124" t="s">
        <v>15</v>
      </c>
      <c r="N20" s="123" t="s">
        <v>16</v>
      </c>
      <c r="O20" s="6" t="s">
        <v>17</v>
      </c>
    </row>
    <row r="21" spans="1:15" ht="15" x14ac:dyDescent="0.25"/>
    <row r="22" spans="1:15" ht="15" x14ac:dyDescent="0.25">
      <c r="A22" s="146" t="s">
        <v>18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  <row r="23" spans="1:15" ht="15" x14ac:dyDescent="0.25"/>
    <row r="24" spans="1:15" ht="15.75" customHeight="1" x14ac:dyDescent="0.25">
      <c r="A24" s="147" t="s">
        <v>19</v>
      </c>
      <c r="B24" s="150" t="s">
        <v>20</v>
      </c>
      <c r="C24" s="150" t="s">
        <v>21</v>
      </c>
      <c r="D24" s="150" t="s">
        <v>22</v>
      </c>
      <c r="E24" s="150" t="s">
        <v>23</v>
      </c>
      <c r="F24" s="150" t="s">
        <v>24</v>
      </c>
      <c r="G24" s="150" t="s">
        <v>25</v>
      </c>
      <c r="H24" s="150" t="s">
        <v>26</v>
      </c>
      <c r="I24" s="150" t="s">
        <v>58</v>
      </c>
      <c r="J24" s="150" t="s">
        <v>27</v>
      </c>
      <c r="K24" s="150" t="s">
        <v>28</v>
      </c>
      <c r="L24" s="143" t="s">
        <v>29</v>
      </c>
      <c r="M24" s="144"/>
      <c r="N24" s="144"/>
      <c r="O24" s="145"/>
    </row>
    <row r="25" spans="1:15" ht="26.45" customHeight="1" x14ac:dyDescent="0.25">
      <c r="A25" s="148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7" t="s">
        <v>56</v>
      </c>
      <c r="M25" s="7" t="s">
        <v>57</v>
      </c>
      <c r="N25" s="7" t="s">
        <v>412</v>
      </c>
      <c r="O25" s="153" t="s">
        <v>30</v>
      </c>
    </row>
    <row r="26" spans="1:15" ht="34.15" customHeight="1" x14ac:dyDescent="0.25">
      <c r="A26" s="149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8" t="s">
        <v>31</v>
      </c>
      <c r="M26" s="8" t="s">
        <v>32</v>
      </c>
      <c r="N26" s="8" t="s">
        <v>33</v>
      </c>
      <c r="O26" s="154"/>
    </row>
    <row r="27" spans="1:15" ht="11.45" customHeight="1" x14ac:dyDescent="0.25">
      <c r="A27" s="127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25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26" t="s">
        <v>413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383829830</v>
      </c>
      <c r="M30" s="17">
        <v>383619692</v>
      </c>
      <c r="N30" s="17">
        <v>375687516</v>
      </c>
      <c r="O30" s="18"/>
    </row>
    <row r="31" spans="1:15" ht="34.15" customHeight="1" x14ac:dyDescent="0.25">
      <c r="A31" s="22" t="s">
        <v>445</v>
      </c>
      <c r="B31" s="23" t="s">
        <v>446</v>
      </c>
      <c r="C31" s="21" t="s">
        <v>447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447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448</v>
      </c>
      <c r="B32" s="23" t="s">
        <v>449</v>
      </c>
      <c r="C32" s="21" t="s">
        <v>447</v>
      </c>
      <c r="D32" s="21" t="s">
        <v>450</v>
      </c>
      <c r="E32" s="21" t="s">
        <v>64</v>
      </c>
      <c r="F32" s="21" t="s">
        <v>69</v>
      </c>
      <c r="G32" s="21" t="s">
        <v>35</v>
      </c>
      <c r="H32" s="21" t="s">
        <v>450</v>
      </c>
      <c r="I32" s="21" t="s">
        <v>447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1" t="s">
        <v>451</v>
      </c>
      <c r="B33" s="112" t="s">
        <v>452</v>
      </c>
      <c r="C33" s="113" t="s">
        <v>453</v>
      </c>
      <c r="D33" s="114" t="s">
        <v>63</v>
      </c>
      <c r="E33" s="114" t="s">
        <v>64</v>
      </c>
      <c r="F33" s="114" t="s">
        <v>65</v>
      </c>
      <c r="G33" s="114" t="s">
        <v>66</v>
      </c>
      <c r="H33" s="114" t="s">
        <v>63</v>
      </c>
      <c r="I33" s="114" t="s">
        <v>453</v>
      </c>
      <c r="J33" s="114" t="s">
        <v>67</v>
      </c>
      <c r="K33" s="114" t="s">
        <v>68</v>
      </c>
      <c r="L33" s="115">
        <v>369043720</v>
      </c>
      <c r="M33" s="115">
        <v>368833582</v>
      </c>
      <c r="N33" s="115">
        <v>360901406</v>
      </c>
      <c r="O33" s="116"/>
    </row>
    <row r="34" spans="1:15" ht="11.1" customHeight="1" x14ac:dyDescent="0.25">
      <c r="A34" s="117" t="s">
        <v>70</v>
      </c>
      <c r="B34" s="118"/>
      <c r="C34" s="25"/>
      <c r="D34" s="119"/>
      <c r="E34" s="119"/>
      <c r="F34" s="119"/>
      <c r="G34" s="119"/>
      <c r="H34" s="119"/>
      <c r="I34" s="119"/>
      <c r="J34" s="119"/>
      <c r="K34" s="119"/>
      <c r="L34" s="120"/>
      <c r="M34" s="120"/>
      <c r="N34" s="120"/>
      <c r="O34" s="121"/>
    </row>
    <row r="35" spans="1:15" ht="34.15" customHeight="1" x14ac:dyDescent="0.25">
      <c r="A35" s="122" t="s">
        <v>454</v>
      </c>
      <c r="B35" s="112" t="s">
        <v>455</v>
      </c>
      <c r="C35" s="113" t="s">
        <v>453</v>
      </c>
      <c r="D35" s="114" t="s">
        <v>456</v>
      </c>
      <c r="E35" s="114" t="s">
        <v>64</v>
      </c>
      <c r="F35" s="114" t="s">
        <v>65</v>
      </c>
      <c r="G35" s="114" t="s">
        <v>37</v>
      </c>
      <c r="H35" s="114" t="s">
        <v>456</v>
      </c>
      <c r="I35" s="114" t="s">
        <v>453</v>
      </c>
      <c r="J35" s="114" t="s">
        <v>67</v>
      </c>
      <c r="K35" s="114" t="s">
        <v>68</v>
      </c>
      <c r="L35" s="115">
        <v>356393720</v>
      </c>
      <c r="M35" s="115">
        <v>356183582</v>
      </c>
      <c r="N35" s="115">
        <v>348251406</v>
      </c>
      <c r="O35" s="116"/>
    </row>
    <row r="36" spans="1:15" ht="22.7" customHeight="1" x14ac:dyDescent="0.25">
      <c r="A36" s="122" t="s">
        <v>457</v>
      </c>
      <c r="B36" s="112" t="s">
        <v>0</v>
      </c>
      <c r="C36" s="113" t="s">
        <v>0</v>
      </c>
      <c r="D36" s="114" t="s">
        <v>456</v>
      </c>
      <c r="E36" s="114" t="s">
        <v>79</v>
      </c>
      <c r="F36" s="114" t="s">
        <v>458</v>
      </c>
      <c r="G36" s="114" t="s">
        <v>37</v>
      </c>
      <c r="H36" s="114" t="s">
        <v>456</v>
      </c>
      <c r="I36" s="114" t="s">
        <v>453</v>
      </c>
      <c r="J36" s="114" t="s">
        <v>67</v>
      </c>
      <c r="K36" s="114" t="s">
        <v>68</v>
      </c>
      <c r="L36" s="115">
        <v>26850960</v>
      </c>
      <c r="M36" s="115">
        <v>26640822</v>
      </c>
      <c r="N36" s="115">
        <v>26943796</v>
      </c>
      <c r="O36" s="116"/>
    </row>
    <row r="37" spans="1:15" ht="22.7" customHeight="1" x14ac:dyDescent="0.25">
      <c r="A37" s="122" t="s">
        <v>457</v>
      </c>
      <c r="B37" s="112" t="s">
        <v>0</v>
      </c>
      <c r="C37" s="113" t="s">
        <v>0</v>
      </c>
      <c r="D37" s="114" t="s">
        <v>456</v>
      </c>
      <c r="E37" s="114" t="s">
        <v>80</v>
      </c>
      <c r="F37" s="114" t="s">
        <v>458</v>
      </c>
      <c r="G37" s="114" t="s">
        <v>37</v>
      </c>
      <c r="H37" s="114" t="s">
        <v>456</v>
      </c>
      <c r="I37" s="114" t="s">
        <v>453</v>
      </c>
      <c r="J37" s="114" t="s">
        <v>67</v>
      </c>
      <c r="K37" s="114" t="s">
        <v>68</v>
      </c>
      <c r="L37" s="115">
        <v>8235150</v>
      </c>
      <c r="M37" s="115">
        <v>8235150</v>
      </c>
      <c r="N37" s="115"/>
      <c r="O37" s="116"/>
    </row>
    <row r="38" spans="1:15" ht="22.7" customHeight="1" x14ac:dyDescent="0.25">
      <c r="A38" s="122" t="s">
        <v>457</v>
      </c>
      <c r="B38" s="112" t="s">
        <v>0</v>
      </c>
      <c r="C38" s="113" t="s">
        <v>0</v>
      </c>
      <c r="D38" s="114" t="s">
        <v>456</v>
      </c>
      <c r="E38" s="114" t="s">
        <v>71</v>
      </c>
      <c r="F38" s="114" t="s">
        <v>72</v>
      </c>
      <c r="G38" s="114" t="s">
        <v>37</v>
      </c>
      <c r="H38" s="114" t="s">
        <v>456</v>
      </c>
      <c r="I38" s="114" t="s">
        <v>453</v>
      </c>
      <c r="J38" s="114" t="s">
        <v>67</v>
      </c>
      <c r="K38" s="114" t="s">
        <v>68</v>
      </c>
      <c r="L38" s="115">
        <v>32805090</v>
      </c>
      <c r="M38" s="115">
        <v>32805090</v>
      </c>
      <c r="N38" s="115">
        <v>32805090</v>
      </c>
      <c r="O38" s="116"/>
    </row>
    <row r="39" spans="1:15" ht="22.7" customHeight="1" x14ac:dyDescent="0.25">
      <c r="A39" s="122" t="s">
        <v>457</v>
      </c>
      <c r="B39" s="112" t="s">
        <v>0</v>
      </c>
      <c r="C39" s="113" t="s">
        <v>0</v>
      </c>
      <c r="D39" s="114" t="s">
        <v>456</v>
      </c>
      <c r="E39" s="114" t="s">
        <v>73</v>
      </c>
      <c r="F39" s="114" t="s">
        <v>72</v>
      </c>
      <c r="G39" s="114" t="s">
        <v>37</v>
      </c>
      <c r="H39" s="114" t="s">
        <v>456</v>
      </c>
      <c r="I39" s="114" t="s">
        <v>453</v>
      </c>
      <c r="J39" s="114" t="s">
        <v>67</v>
      </c>
      <c r="K39" s="114" t="s">
        <v>68</v>
      </c>
      <c r="L39" s="115">
        <v>41683450</v>
      </c>
      <c r="M39" s="115">
        <v>41683450</v>
      </c>
      <c r="N39" s="115">
        <v>41683450</v>
      </c>
      <c r="O39" s="116"/>
    </row>
    <row r="40" spans="1:15" ht="22.7" customHeight="1" x14ac:dyDescent="0.25">
      <c r="A40" s="122" t="s">
        <v>457</v>
      </c>
      <c r="B40" s="112" t="s">
        <v>0</v>
      </c>
      <c r="C40" s="113" t="s">
        <v>0</v>
      </c>
      <c r="D40" s="114" t="s">
        <v>456</v>
      </c>
      <c r="E40" s="114" t="s">
        <v>74</v>
      </c>
      <c r="F40" s="114" t="s">
        <v>72</v>
      </c>
      <c r="G40" s="114" t="s">
        <v>37</v>
      </c>
      <c r="H40" s="114" t="s">
        <v>456</v>
      </c>
      <c r="I40" s="114" t="s">
        <v>453</v>
      </c>
      <c r="J40" s="114" t="s">
        <v>67</v>
      </c>
      <c r="K40" s="114" t="s">
        <v>68</v>
      </c>
      <c r="L40" s="115">
        <v>5336150</v>
      </c>
      <c r="M40" s="115">
        <v>5336150</v>
      </c>
      <c r="N40" s="115">
        <v>5336150</v>
      </c>
      <c r="O40" s="116"/>
    </row>
    <row r="41" spans="1:15" ht="22.7" customHeight="1" x14ac:dyDescent="0.25">
      <c r="A41" s="122" t="s">
        <v>457</v>
      </c>
      <c r="B41" s="112" t="s">
        <v>0</v>
      </c>
      <c r="C41" s="113" t="s">
        <v>0</v>
      </c>
      <c r="D41" s="114" t="s">
        <v>456</v>
      </c>
      <c r="E41" s="114" t="s">
        <v>75</v>
      </c>
      <c r="F41" s="114" t="s">
        <v>458</v>
      </c>
      <c r="G41" s="114" t="s">
        <v>37</v>
      </c>
      <c r="H41" s="114" t="s">
        <v>456</v>
      </c>
      <c r="I41" s="114" t="s">
        <v>453</v>
      </c>
      <c r="J41" s="114" t="s">
        <v>67</v>
      </c>
      <c r="K41" s="114" t="s">
        <v>68</v>
      </c>
      <c r="L41" s="115">
        <v>127342950</v>
      </c>
      <c r="M41" s="115">
        <v>127342950</v>
      </c>
      <c r="N41" s="115">
        <v>127342950</v>
      </c>
      <c r="O41" s="116"/>
    </row>
    <row r="42" spans="1:15" ht="22.7" customHeight="1" x14ac:dyDescent="0.25">
      <c r="A42" s="122" t="s">
        <v>457</v>
      </c>
      <c r="B42" s="112" t="s">
        <v>0</v>
      </c>
      <c r="C42" s="113" t="s">
        <v>0</v>
      </c>
      <c r="D42" s="114" t="s">
        <v>456</v>
      </c>
      <c r="E42" s="114" t="s">
        <v>76</v>
      </c>
      <c r="F42" s="114" t="s">
        <v>458</v>
      </c>
      <c r="G42" s="114" t="s">
        <v>37</v>
      </c>
      <c r="H42" s="114" t="s">
        <v>456</v>
      </c>
      <c r="I42" s="114" t="s">
        <v>453</v>
      </c>
      <c r="J42" s="114" t="s">
        <v>67</v>
      </c>
      <c r="K42" s="114" t="s">
        <v>68</v>
      </c>
      <c r="L42" s="115">
        <v>49671040</v>
      </c>
      <c r="M42" s="115">
        <v>49671040</v>
      </c>
      <c r="N42" s="115">
        <v>49671040</v>
      </c>
      <c r="O42" s="116"/>
    </row>
    <row r="43" spans="1:15" ht="22.7" customHeight="1" x14ac:dyDescent="0.25">
      <c r="A43" s="122" t="s">
        <v>457</v>
      </c>
      <c r="B43" s="112" t="s">
        <v>0</v>
      </c>
      <c r="C43" s="113" t="s">
        <v>0</v>
      </c>
      <c r="D43" s="114" t="s">
        <v>456</v>
      </c>
      <c r="E43" s="114" t="s">
        <v>77</v>
      </c>
      <c r="F43" s="114" t="s">
        <v>458</v>
      </c>
      <c r="G43" s="114" t="s">
        <v>37</v>
      </c>
      <c r="H43" s="114" t="s">
        <v>456</v>
      </c>
      <c r="I43" s="114" t="s">
        <v>453</v>
      </c>
      <c r="J43" s="114" t="s">
        <v>67</v>
      </c>
      <c r="K43" s="114" t="s">
        <v>68</v>
      </c>
      <c r="L43" s="115">
        <v>26058510</v>
      </c>
      <c r="M43" s="115">
        <v>26058510</v>
      </c>
      <c r="N43" s="115">
        <v>26058510</v>
      </c>
      <c r="O43" s="116"/>
    </row>
    <row r="44" spans="1:15" ht="22.7" customHeight="1" x14ac:dyDescent="0.25">
      <c r="A44" s="122" t="s">
        <v>457</v>
      </c>
      <c r="B44" s="112" t="s">
        <v>0</v>
      </c>
      <c r="C44" s="113" t="s">
        <v>0</v>
      </c>
      <c r="D44" s="114" t="s">
        <v>456</v>
      </c>
      <c r="E44" s="114" t="s">
        <v>78</v>
      </c>
      <c r="F44" s="114" t="s">
        <v>458</v>
      </c>
      <c r="G44" s="114" t="s">
        <v>37</v>
      </c>
      <c r="H44" s="114" t="s">
        <v>456</v>
      </c>
      <c r="I44" s="114" t="s">
        <v>453</v>
      </c>
      <c r="J44" s="114" t="s">
        <v>67</v>
      </c>
      <c r="K44" s="114" t="s">
        <v>68</v>
      </c>
      <c r="L44" s="115">
        <v>38410420</v>
      </c>
      <c r="M44" s="115">
        <v>38410420</v>
      </c>
      <c r="N44" s="115">
        <v>38410420</v>
      </c>
      <c r="O44" s="116"/>
    </row>
    <row r="45" spans="1:15" ht="34.15" customHeight="1" x14ac:dyDescent="0.25">
      <c r="A45" s="22" t="s">
        <v>459</v>
      </c>
      <c r="B45" s="23" t="s">
        <v>460</v>
      </c>
      <c r="C45" s="21" t="s">
        <v>453</v>
      </c>
      <c r="D45" s="21" t="s">
        <v>461</v>
      </c>
      <c r="E45" s="21" t="s">
        <v>64</v>
      </c>
      <c r="F45" s="21" t="s">
        <v>69</v>
      </c>
      <c r="G45" s="21" t="s">
        <v>35</v>
      </c>
      <c r="H45" s="21" t="s">
        <v>461</v>
      </c>
      <c r="I45" s="21" t="s">
        <v>453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462</v>
      </c>
      <c r="B46" s="23" t="s">
        <v>463</v>
      </c>
      <c r="C46" s="21" t="s">
        <v>453</v>
      </c>
      <c r="D46" s="21" t="s">
        <v>456</v>
      </c>
      <c r="E46" s="21" t="s">
        <v>64</v>
      </c>
      <c r="F46" s="21" t="s">
        <v>464</v>
      </c>
      <c r="G46" s="21" t="s">
        <v>35</v>
      </c>
      <c r="H46" s="21" t="s">
        <v>456</v>
      </c>
      <c r="I46" s="21" t="s">
        <v>453</v>
      </c>
      <c r="J46" s="21" t="s">
        <v>67</v>
      </c>
      <c r="K46" s="21" t="s">
        <v>68</v>
      </c>
      <c r="L46" s="24">
        <v>12400000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465</v>
      </c>
      <c r="B47" s="23" t="s">
        <v>466</v>
      </c>
      <c r="C47" s="21" t="s">
        <v>467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467</v>
      </c>
      <c r="J47" s="21" t="s">
        <v>67</v>
      </c>
      <c r="K47" s="21" t="s">
        <v>68</v>
      </c>
      <c r="L47" s="24">
        <v>14236110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468</v>
      </c>
      <c r="B48" s="23" t="s">
        <v>469</v>
      </c>
      <c r="C48" s="21" t="s">
        <v>467</v>
      </c>
      <c r="D48" s="21" t="s">
        <v>470</v>
      </c>
      <c r="E48" s="21" t="s">
        <v>81</v>
      </c>
      <c r="F48" s="21" t="s">
        <v>65</v>
      </c>
      <c r="G48" s="21" t="s">
        <v>38</v>
      </c>
      <c r="H48" s="21" t="s">
        <v>470</v>
      </c>
      <c r="I48" s="21" t="s">
        <v>467</v>
      </c>
      <c r="J48" s="21" t="s">
        <v>67</v>
      </c>
      <c r="K48" s="21" t="s">
        <v>68</v>
      </c>
      <c r="L48" s="24">
        <v>896000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468</v>
      </c>
      <c r="B49" s="23" t="s">
        <v>469</v>
      </c>
      <c r="C49" s="21" t="s">
        <v>467</v>
      </c>
      <c r="D49" s="21" t="s">
        <v>470</v>
      </c>
      <c r="E49" s="21" t="s">
        <v>82</v>
      </c>
      <c r="F49" s="21" t="s">
        <v>65</v>
      </c>
      <c r="G49" s="21" t="s">
        <v>38</v>
      </c>
      <c r="H49" s="21" t="s">
        <v>470</v>
      </c>
      <c r="I49" s="21" t="s">
        <v>467</v>
      </c>
      <c r="J49" s="21" t="s">
        <v>67</v>
      </c>
      <c r="K49" s="21" t="s">
        <v>68</v>
      </c>
      <c r="L49" s="24">
        <v>89600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468</v>
      </c>
      <c r="B50" s="23" t="s">
        <v>469</v>
      </c>
      <c r="C50" s="21" t="s">
        <v>467</v>
      </c>
      <c r="D50" s="21" t="s">
        <v>470</v>
      </c>
      <c r="E50" s="21" t="s">
        <v>83</v>
      </c>
      <c r="F50" s="21" t="s">
        <v>65</v>
      </c>
      <c r="G50" s="21" t="s">
        <v>38</v>
      </c>
      <c r="H50" s="21" t="s">
        <v>470</v>
      </c>
      <c r="I50" s="21" t="s">
        <v>467</v>
      </c>
      <c r="J50" s="21" t="s">
        <v>67</v>
      </c>
      <c r="K50" s="21" t="s">
        <v>68</v>
      </c>
      <c r="L50" s="24">
        <v>5000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468</v>
      </c>
      <c r="B51" s="23" t="s">
        <v>469</v>
      </c>
      <c r="C51" s="21" t="s">
        <v>467</v>
      </c>
      <c r="D51" s="21" t="s">
        <v>470</v>
      </c>
      <c r="E51" s="21" t="s">
        <v>84</v>
      </c>
      <c r="F51" s="21" t="s">
        <v>65</v>
      </c>
      <c r="G51" s="21" t="s">
        <v>38</v>
      </c>
      <c r="H51" s="21" t="s">
        <v>470</v>
      </c>
      <c r="I51" s="21" t="s">
        <v>467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468</v>
      </c>
      <c r="B52" s="23" t="s">
        <v>469</v>
      </c>
      <c r="C52" s="21" t="s">
        <v>467</v>
      </c>
      <c r="D52" s="21" t="s">
        <v>470</v>
      </c>
      <c r="E52" s="21" t="s">
        <v>85</v>
      </c>
      <c r="F52" s="21" t="s">
        <v>65</v>
      </c>
      <c r="G52" s="21" t="s">
        <v>38</v>
      </c>
      <c r="H52" s="21" t="s">
        <v>470</v>
      </c>
      <c r="I52" s="21" t="s">
        <v>467</v>
      </c>
      <c r="J52" s="21" t="s">
        <v>67</v>
      </c>
      <c r="K52" s="21" t="s">
        <v>68</v>
      </c>
      <c r="L52" s="24">
        <v>2422190</v>
      </c>
      <c r="M52" s="24">
        <v>2422190</v>
      </c>
      <c r="N52" s="24">
        <v>2422190</v>
      </c>
      <c r="O52" s="18"/>
    </row>
    <row r="53" spans="1:15" ht="22.7" customHeight="1" x14ac:dyDescent="0.25">
      <c r="A53" s="22" t="s">
        <v>468</v>
      </c>
      <c r="B53" s="23" t="s">
        <v>469</v>
      </c>
      <c r="C53" s="21" t="s">
        <v>467</v>
      </c>
      <c r="D53" s="21" t="s">
        <v>470</v>
      </c>
      <c r="E53" s="21" t="s">
        <v>86</v>
      </c>
      <c r="F53" s="21" t="s">
        <v>65</v>
      </c>
      <c r="G53" s="21" t="s">
        <v>38</v>
      </c>
      <c r="H53" s="21" t="s">
        <v>470</v>
      </c>
      <c r="I53" s="21" t="s">
        <v>467</v>
      </c>
      <c r="J53" s="21" t="s">
        <v>67</v>
      </c>
      <c r="K53" s="21" t="s">
        <v>68</v>
      </c>
      <c r="L53" s="24">
        <v>5036910</v>
      </c>
      <c r="M53" s="24">
        <v>5036910</v>
      </c>
      <c r="N53" s="24">
        <v>5036910</v>
      </c>
      <c r="O53" s="18"/>
    </row>
    <row r="54" spans="1:15" ht="22.7" customHeight="1" x14ac:dyDescent="0.25">
      <c r="A54" s="22" t="s">
        <v>468</v>
      </c>
      <c r="B54" s="23" t="s">
        <v>469</v>
      </c>
      <c r="C54" s="21" t="s">
        <v>467</v>
      </c>
      <c r="D54" s="21" t="s">
        <v>470</v>
      </c>
      <c r="E54" s="21" t="s">
        <v>87</v>
      </c>
      <c r="F54" s="21" t="s">
        <v>65</v>
      </c>
      <c r="G54" s="21" t="s">
        <v>38</v>
      </c>
      <c r="H54" s="21" t="s">
        <v>470</v>
      </c>
      <c r="I54" s="21" t="s">
        <v>467</v>
      </c>
      <c r="J54" s="21" t="s">
        <v>67</v>
      </c>
      <c r="K54" s="21" t="s">
        <v>68</v>
      </c>
      <c r="L54" s="24">
        <v>1352470</v>
      </c>
      <c r="M54" s="24">
        <v>1352470</v>
      </c>
      <c r="N54" s="24">
        <v>1352470</v>
      </c>
      <c r="O54" s="18"/>
    </row>
    <row r="55" spans="1:15" ht="34.15" customHeight="1" x14ac:dyDescent="0.25">
      <c r="A55" s="126" t="s">
        <v>88</v>
      </c>
      <c r="B55" s="19" t="s">
        <v>89</v>
      </c>
      <c r="C55" s="20" t="s">
        <v>63</v>
      </c>
      <c r="D55" s="21" t="s">
        <v>90</v>
      </c>
      <c r="E55" s="21" t="s">
        <v>64</v>
      </c>
      <c r="F55" s="21" t="s">
        <v>65</v>
      </c>
      <c r="G55" s="21" t="s">
        <v>36</v>
      </c>
      <c r="H55" s="21" t="s">
        <v>90</v>
      </c>
      <c r="I55" s="21" t="s">
        <v>63</v>
      </c>
      <c r="J55" s="21" t="s">
        <v>67</v>
      </c>
      <c r="K55" s="21" t="s">
        <v>68</v>
      </c>
      <c r="L55" s="17"/>
      <c r="M55" s="17"/>
      <c r="N55" s="17"/>
      <c r="O55" s="18"/>
    </row>
    <row r="56" spans="1:15" ht="34.15" customHeight="1" x14ac:dyDescent="0.25">
      <c r="A56" s="126" t="s">
        <v>91</v>
      </c>
      <c r="B56" s="19" t="s">
        <v>92</v>
      </c>
      <c r="C56" s="20" t="s">
        <v>90</v>
      </c>
      <c r="D56" s="21" t="s">
        <v>63</v>
      </c>
      <c r="E56" s="21" t="s">
        <v>64</v>
      </c>
      <c r="F56" s="21" t="s">
        <v>65</v>
      </c>
      <c r="G56" s="21" t="s">
        <v>66</v>
      </c>
      <c r="H56" s="21" t="s">
        <v>63</v>
      </c>
      <c r="I56" s="21" t="s">
        <v>90</v>
      </c>
      <c r="J56" s="21" t="s">
        <v>67</v>
      </c>
      <c r="K56" s="21" t="s">
        <v>68</v>
      </c>
      <c r="L56" s="17"/>
      <c r="M56" s="17"/>
      <c r="N56" s="17"/>
      <c r="O56" s="18"/>
    </row>
    <row r="57" spans="1:15" ht="22.7" customHeight="1" x14ac:dyDescent="0.25">
      <c r="A57" s="126" t="s">
        <v>91</v>
      </c>
      <c r="B57" s="19" t="s">
        <v>92</v>
      </c>
      <c r="C57" s="20" t="s">
        <v>90</v>
      </c>
      <c r="D57" s="21" t="s">
        <v>63</v>
      </c>
      <c r="E57" s="21" t="s">
        <v>73</v>
      </c>
      <c r="F57" s="21" t="s">
        <v>72</v>
      </c>
      <c r="G57" s="21" t="s">
        <v>37</v>
      </c>
      <c r="H57" s="21" t="s">
        <v>63</v>
      </c>
      <c r="I57" s="21" t="s">
        <v>90</v>
      </c>
      <c r="J57" s="21" t="s">
        <v>67</v>
      </c>
      <c r="K57" s="21" t="s">
        <v>68</v>
      </c>
      <c r="L57" s="17"/>
      <c r="M57" s="17"/>
      <c r="N57" s="17"/>
      <c r="O57" s="18"/>
    </row>
    <row r="58" spans="1:15" ht="22.7" customHeight="1" x14ac:dyDescent="0.25">
      <c r="A58" s="126" t="s">
        <v>91</v>
      </c>
      <c r="B58" s="19" t="s">
        <v>92</v>
      </c>
      <c r="C58" s="20" t="s">
        <v>90</v>
      </c>
      <c r="D58" s="21" t="s">
        <v>90</v>
      </c>
      <c r="E58" s="21" t="s">
        <v>73</v>
      </c>
      <c r="F58" s="21" t="s">
        <v>72</v>
      </c>
      <c r="G58" s="21" t="s">
        <v>37</v>
      </c>
      <c r="H58" s="21" t="s">
        <v>90</v>
      </c>
      <c r="I58" s="21" t="s">
        <v>90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34.15" customHeight="1" x14ac:dyDescent="0.25">
      <c r="A59" s="126" t="s">
        <v>93</v>
      </c>
      <c r="B59" s="19" t="s">
        <v>94</v>
      </c>
      <c r="C59" s="20" t="s">
        <v>63</v>
      </c>
      <c r="D59" s="21" t="s">
        <v>63</v>
      </c>
      <c r="E59" s="21" t="s">
        <v>64</v>
      </c>
      <c r="F59" s="21" t="s">
        <v>65</v>
      </c>
      <c r="G59" s="21" t="s">
        <v>66</v>
      </c>
      <c r="H59" s="21" t="s">
        <v>63</v>
      </c>
      <c r="I59" s="21" t="s">
        <v>63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34.15" customHeight="1" x14ac:dyDescent="0.25">
      <c r="A60" s="126" t="s">
        <v>95</v>
      </c>
      <c r="B60" s="19" t="s">
        <v>96</v>
      </c>
      <c r="C60" s="20" t="s">
        <v>63</v>
      </c>
      <c r="D60" s="21" t="s">
        <v>63</v>
      </c>
      <c r="E60" s="21" t="s">
        <v>64</v>
      </c>
      <c r="F60" s="21" t="s">
        <v>65</v>
      </c>
      <c r="G60" s="21" t="s">
        <v>66</v>
      </c>
      <c r="H60" s="21" t="s">
        <v>63</v>
      </c>
      <c r="I60" s="21" t="s">
        <v>63</v>
      </c>
      <c r="J60" s="21" t="s">
        <v>67</v>
      </c>
      <c r="K60" s="21" t="s">
        <v>68</v>
      </c>
      <c r="L60" s="17">
        <v>384685015.77999997</v>
      </c>
      <c r="M60" s="17">
        <v>383469692</v>
      </c>
      <c r="N60" s="17">
        <v>375537516</v>
      </c>
      <c r="O60" s="18"/>
    </row>
    <row r="61" spans="1:15" ht="34.15" customHeight="1" x14ac:dyDescent="0.25">
      <c r="A61" s="22" t="s">
        <v>97</v>
      </c>
      <c r="B61" s="23" t="s">
        <v>98</v>
      </c>
      <c r="C61" s="21" t="s">
        <v>63</v>
      </c>
      <c r="D61" s="21" t="s">
        <v>63</v>
      </c>
      <c r="E61" s="21" t="s">
        <v>64</v>
      </c>
      <c r="F61" s="21" t="s">
        <v>65</v>
      </c>
      <c r="G61" s="21" t="s">
        <v>66</v>
      </c>
      <c r="H61" s="21" t="s">
        <v>63</v>
      </c>
      <c r="I61" s="21" t="s">
        <v>63</v>
      </c>
      <c r="J61" s="21" t="s">
        <v>67</v>
      </c>
      <c r="K61" s="21" t="s">
        <v>68</v>
      </c>
      <c r="L61" s="24">
        <v>243079900.43000001</v>
      </c>
      <c r="M61" s="24">
        <v>241488378.47999999</v>
      </c>
      <c r="N61" s="24">
        <v>235289680</v>
      </c>
      <c r="O61" s="18"/>
    </row>
    <row r="62" spans="1:15" ht="34.15" customHeight="1" x14ac:dyDescent="0.25">
      <c r="A62" s="22" t="s">
        <v>99</v>
      </c>
      <c r="B62" s="23" t="s">
        <v>100</v>
      </c>
      <c r="C62" s="21" t="s">
        <v>101</v>
      </c>
      <c r="D62" s="21" t="s">
        <v>63</v>
      </c>
      <c r="E62" s="21" t="s">
        <v>64</v>
      </c>
      <c r="F62" s="21" t="s">
        <v>65</v>
      </c>
      <c r="G62" s="21" t="s">
        <v>66</v>
      </c>
      <c r="H62" s="21" t="s">
        <v>63</v>
      </c>
      <c r="I62" s="21" t="s">
        <v>63</v>
      </c>
      <c r="J62" s="21" t="s">
        <v>67</v>
      </c>
      <c r="K62" s="21" t="s">
        <v>68</v>
      </c>
      <c r="L62" s="24">
        <v>183520250.44</v>
      </c>
      <c r="M62" s="24">
        <v>183520250.44</v>
      </c>
      <c r="N62" s="24">
        <v>177195243.16</v>
      </c>
      <c r="O62" s="18"/>
    </row>
    <row r="63" spans="1:15" ht="22.7" customHeight="1" x14ac:dyDescent="0.25">
      <c r="A63" s="22" t="s">
        <v>102</v>
      </c>
      <c r="B63" s="23" t="s">
        <v>100</v>
      </c>
      <c r="C63" s="21" t="s">
        <v>101</v>
      </c>
      <c r="D63" s="21" t="s">
        <v>103</v>
      </c>
      <c r="E63" s="21" t="s">
        <v>85</v>
      </c>
      <c r="F63" s="21" t="s">
        <v>65</v>
      </c>
      <c r="G63" s="21" t="s">
        <v>38</v>
      </c>
      <c r="H63" s="21" t="s">
        <v>103</v>
      </c>
      <c r="I63" s="21" t="s">
        <v>63</v>
      </c>
      <c r="J63" s="21" t="s">
        <v>67</v>
      </c>
      <c r="K63" s="21" t="s">
        <v>68</v>
      </c>
      <c r="L63" s="24">
        <v>1848840.48</v>
      </c>
      <c r="M63" s="24">
        <v>1848840.48</v>
      </c>
      <c r="N63" s="24">
        <v>1848840.48</v>
      </c>
      <c r="O63" s="18"/>
    </row>
    <row r="64" spans="1:15" ht="22.7" customHeight="1" x14ac:dyDescent="0.25">
      <c r="A64" s="22" t="s">
        <v>102</v>
      </c>
      <c r="B64" s="23" t="s">
        <v>100</v>
      </c>
      <c r="C64" s="21" t="s">
        <v>101</v>
      </c>
      <c r="D64" s="21" t="s">
        <v>103</v>
      </c>
      <c r="E64" s="21" t="s">
        <v>71</v>
      </c>
      <c r="F64" s="21" t="s">
        <v>105</v>
      </c>
      <c r="G64" s="21" t="s">
        <v>37</v>
      </c>
      <c r="H64" s="21" t="s">
        <v>103</v>
      </c>
      <c r="I64" s="21" t="s">
        <v>63</v>
      </c>
      <c r="J64" s="21" t="s">
        <v>67</v>
      </c>
      <c r="K64" s="21" t="s">
        <v>68</v>
      </c>
      <c r="L64" s="24">
        <v>1626689.52</v>
      </c>
      <c r="M64" s="24">
        <v>1626689.52</v>
      </c>
      <c r="N64" s="24">
        <v>1626689.52</v>
      </c>
      <c r="O64" s="18"/>
    </row>
    <row r="65" spans="1:15" ht="22.7" customHeight="1" x14ac:dyDescent="0.25">
      <c r="A65" s="22" t="s">
        <v>102</v>
      </c>
      <c r="B65" s="23" t="s">
        <v>100</v>
      </c>
      <c r="C65" s="21" t="s">
        <v>101</v>
      </c>
      <c r="D65" s="21" t="s">
        <v>103</v>
      </c>
      <c r="E65" s="21" t="s">
        <v>74</v>
      </c>
      <c r="F65" s="21" t="s">
        <v>105</v>
      </c>
      <c r="G65" s="21" t="s">
        <v>37</v>
      </c>
      <c r="H65" s="21" t="s">
        <v>103</v>
      </c>
      <c r="I65" s="21" t="s">
        <v>63</v>
      </c>
      <c r="J65" s="21" t="s">
        <v>67</v>
      </c>
      <c r="K65" s="21" t="s">
        <v>68</v>
      </c>
      <c r="L65" s="24">
        <v>4090780.8</v>
      </c>
      <c r="M65" s="24">
        <v>4090780.8</v>
      </c>
      <c r="N65" s="24">
        <v>4090780.8</v>
      </c>
      <c r="O65" s="18"/>
    </row>
    <row r="66" spans="1:15" ht="22.7" customHeight="1" x14ac:dyDescent="0.25">
      <c r="A66" s="22" t="s">
        <v>102</v>
      </c>
      <c r="B66" s="23" t="s">
        <v>100</v>
      </c>
      <c r="C66" s="21" t="s">
        <v>101</v>
      </c>
      <c r="D66" s="21" t="s">
        <v>103</v>
      </c>
      <c r="E66" s="21" t="s">
        <v>80</v>
      </c>
      <c r="F66" s="21" t="s">
        <v>104</v>
      </c>
      <c r="G66" s="21" t="s">
        <v>37</v>
      </c>
      <c r="H66" s="21" t="s">
        <v>103</v>
      </c>
      <c r="I66" s="21" t="s">
        <v>63</v>
      </c>
      <c r="J66" s="21" t="s">
        <v>67</v>
      </c>
      <c r="K66" s="21" t="s">
        <v>68</v>
      </c>
      <c r="L66" s="24">
        <v>6325007.2800000003</v>
      </c>
      <c r="M66" s="24">
        <v>6325007.2800000003</v>
      </c>
      <c r="N66" s="24"/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76</v>
      </c>
      <c r="F67" s="21" t="s">
        <v>104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36534537</v>
      </c>
      <c r="M67" s="24">
        <v>36534537</v>
      </c>
      <c r="N67" s="24">
        <v>36534537</v>
      </c>
      <c r="O67" s="18"/>
    </row>
    <row r="68" spans="1:15" ht="22.7" customHeight="1" x14ac:dyDescent="0.25">
      <c r="A68" s="22" t="s">
        <v>102</v>
      </c>
      <c r="B68" s="23" t="s">
        <v>100</v>
      </c>
      <c r="C68" s="21" t="s">
        <v>101</v>
      </c>
      <c r="D68" s="21" t="s">
        <v>103</v>
      </c>
      <c r="E68" s="21" t="s">
        <v>77</v>
      </c>
      <c r="F68" s="21" t="s">
        <v>104</v>
      </c>
      <c r="G68" s="21" t="s">
        <v>37</v>
      </c>
      <c r="H68" s="21" t="s">
        <v>103</v>
      </c>
      <c r="I68" s="21" t="s">
        <v>63</v>
      </c>
      <c r="J68" s="21" t="s">
        <v>67</v>
      </c>
      <c r="K68" s="21" t="s">
        <v>68</v>
      </c>
      <c r="L68" s="24">
        <v>19639280.640000001</v>
      </c>
      <c r="M68" s="24">
        <v>19639280.640000001</v>
      </c>
      <c r="N68" s="24">
        <v>19639280.640000001</v>
      </c>
      <c r="O68" s="18"/>
    </row>
    <row r="69" spans="1:15" ht="22.7" customHeight="1" x14ac:dyDescent="0.25">
      <c r="A69" s="22" t="s">
        <v>102</v>
      </c>
      <c r="B69" s="23" t="s">
        <v>100</v>
      </c>
      <c r="C69" s="21" t="s">
        <v>101</v>
      </c>
      <c r="D69" s="21" t="s">
        <v>103</v>
      </c>
      <c r="E69" s="21" t="s">
        <v>75</v>
      </c>
      <c r="F69" s="21" t="s">
        <v>104</v>
      </c>
      <c r="G69" s="21" t="s">
        <v>37</v>
      </c>
      <c r="H69" s="21" t="s">
        <v>103</v>
      </c>
      <c r="I69" s="21" t="s">
        <v>63</v>
      </c>
      <c r="J69" s="21" t="s">
        <v>67</v>
      </c>
      <c r="K69" s="21" t="s">
        <v>68</v>
      </c>
      <c r="L69" s="24">
        <v>93182195.599999994</v>
      </c>
      <c r="M69" s="24">
        <v>93182195.599999994</v>
      </c>
      <c r="N69" s="24">
        <v>93182195.599999994</v>
      </c>
      <c r="O69" s="18"/>
    </row>
    <row r="70" spans="1:15" ht="22.7" customHeight="1" x14ac:dyDescent="0.25">
      <c r="A70" s="22" t="s">
        <v>102</v>
      </c>
      <c r="B70" s="23" t="s">
        <v>100</v>
      </c>
      <c r="C70" s="21" t="s">
        <v>101</v>
      </c>
      <c r="D70" s="21" t="s">
        <v>103</v>
      </c>
      <c r="E70" s="21" t="s">
        <v>78</v>
      </c>
      <c r="F70" s="21" t="s">
        <v>104</v>
      </c>
      <c r="G70" s="21" t="s">
        <v>37</v>
      </c>
      <c r="H70" s="21" t="s">
        <v>103</v>
      </c>
      <c r="I70" s="21" t="s">
        <v>63</v>
      </c>
      <c r="J70" s="21" t="s">
        <v>67</v>
      </c>
      <c r="K70" s="21" t="s">
        <v>68</v>
      </c>
      <c r="L70" s="24">
        <v>19813168.239999998</v>
      </c>
      <c r="M70" s="24">
        <v>19813168.239999998</v>
      </c>
      <c r="N70" s="24">
        <v>19813168.239999998</v>
      </c>
      <c r="O70" s="18"/>
    </row>
    <row r="71" spans="1:15" ht="22.7" customHeight="1" x14ac:dyDescent="0.25">
      <c r="A71" s="22" t="s">
        <v>106</v>
      </c>
      <c r="B71" s="23" t="s">
        <v>100</v>
      </c>
      <c r="C71" s="21" t="s">
        <v>101</v>
      </c>
      <c r="D71" s="21" t="s">
        <v>107</v>
      </c>
      <c r="E71" s="21" t="s">
        <v>85</v>
      </c>
      <c r="F71" s="21" t="s">
        <v>65</v>
      </c>
      <c r="G71" s="21" t="s">
        <v>38</v>
      </c>
      <c r="H71" s="21" t="s">
        <v>107</v>
      </c>
      <c r="I71" s="21" t="s">
        <v>63</v>
      </c>
      <c r="J71" s="21" t="s">
        <v>67</v>
      </c>
      <c r="K71" s="21" t="s">
        <v>68</v>
      </c>
      <c r="L71" s="24">
        <v>15000</v>
      </c>
      <c r="M71" s="24">
        <v>15000</v>
      </c>
      <c r="N71" s="24">
        <v>15000</v>
      </c>
      <c r="O71" s="18"/>
    </row>
    <row r="72" spans="1:15" ht="22.7" customHeight="1" x14ac:dyDescent="0.25">
      <c r="A72" s="22" t="s">
        <v>106</v>
      </c>
      <c r="B72" s="23" t="s">
        <v>100</v>
      </c>
      <c r="C72" s="21" t="s">
        <v>101</v>
      </c>
      <c r="D72" s="21" t="s">
        <v>107</v>
      </c>
      <c r="E72" s="21" t="s">
        <v>71</v>
      </c>
      <c r="F72" s="21" t="s">
        <v>108</v>
      </c>
      <c r="G72" s="21" t="s">
        <v>37</v>
      </c>
      <c r="H72" s="21" t="s">
        <v>107</v>
      </c>
      <c r="I72" s="21" t="s">
        <v>63</v>
      </c>
      <c r="J72" s="21" t="s">
        <v>67</v>
      </c>
      <c r="K72" s="21" t="s">
        <v>68</v>
      </c>
      <c r="L72" s="24">
        <v>5000.16</v>
      </c>
      <c r="M72" s="24">
        <v>5000.16</v>
      </c>
      <c r="N72" s="24">
        <v>5000.16</v>
      </c>
      <c r="O72" s="18"/>
    </row>
    <row r="73" spans="1:15" ht="22.7" customHeight="1" x14ac:dyDescent="0.25">
      <c r="A73" s="22" t="s">
        <v>106</v>
      </c>
      <c r="B73" s="23" t="s">
        <v>100</v>
      </c>
      <c r="C73" s="21" t="s">
        <v>101</v>
      </c>
      <c r="D73" s="21" t="s">
        <v>107</v>
      </c>
      <c r="E73" s="21" t="s">
        <v>74</v>
      </c>
      <c r="F73" s="21" t="s">
        <v>108</v>
      </c>
      <c r="G73" s="21" t="s">
        <v>37</v>
      </c>
      <c r="H73" s="21" t="s">
        <v>107</v>
      </c>
      <c r="I73" s="21" t="s">
        <v>63</v>
      </c>
      <c r="J73" s="21" t="s">
        <v>67</v>
      </c>
      <c r="K73" s="21" t="s">
        <v>68</v>
      </c>
      <c r="L73" s="24">
        <v>9950.56</v>
      </c>
      <c r="M73" s="24">
        <v>9950.56</v>
      </c>
      <c r="N73" s="24">
        <v>9950.56</v>
      </c>
      <c r="O73" s="18"/>
    </row>
    <row r="74" spans="1:15" ht="22.7" customHeight="1" x14ac:dyDescent="0.25">
      <c r="A74" s="22" t="s">
        <v>106</v>
      </c>
      <c r="B74" s="23" t="s">
        <v>100</v>
      </c>
      <c r="C74" s="21" t="s">
        <v>101</v>
      </c>
      <c r="D74" s="21" t="s">
        <v>107</v>
      </c>
      <c r="E74" s="21" t="s">
        <v>76</v>
      </c>
      <c r="F74" s="21" t="s">
        <v>109</v>
      </c>
      <c r="G74" s="21" t="s">
        <v>37</v>
      </c>
      <c r="H74" s="21" t="s">
        <v>107</v>
      </c>
      <c r="I74" s="21" t="s">
        <v>63</v>
      </c>
      <c r="J74" s="21" t="s">
        <v>67</v>
      </c>
      <c r="K74" s="21" t="s">
        <v>68</v>
      </c>
      <c r="L74" s="24">
        <v>70000.2</v>
      </c>
      <c r="M74" s="24">
        <v>70000.2</v>
      </c>
      <c r="N74" s="24">
        <v>70000.2</v>
      </c>
      <c r="O74" s="18"/>
    </row>
    <row r="75" spans="1:15" ht="22.7" customHeight="1" x14ac:dyDescent="0.25">
      <c r="A75" s="22" t="s">
        <v>106</v>
      </c>
      <c r="B75" s="23" t="s">
        <v>100</v>
      </c>
      <c r="C75" s="21" t="s">
        <v>101</v>
      </c>
      <c r="D75" s="21" t="s">
        <v>107</v>
      </c>
      <c r="E75" s="21" t="s">
        <v>77</v>
      </c>
      <c r="F75" s="21" t="s">
        <v>109</v>
      </c>
      <c r="G75" s="21" t="s">
        <v>37</v>
      </c>
      <c r="H75" s="21" t="s">
        <v>107</v>
      </c>
      <c r="I75" s="21" t="s">
        <v>63</v>
      </c>
      <c r="J75" s="21" t="s">
        <v>67</v>
      </c>
      <c r="K75" s="21" t="s">
        <v>68</v>
      </c>
      <c r="L75" s="24">
        <v>49800</v>
      </c>
      <c r="M75" s="24">
        <v>49800</v>
      </c>
      <c r="N75" s="24">
        <v>49800</v>
      </c>
      <c r="O75" s="18"/>
    </row>
    <row r="76" spans="1:15" ht="22.7" customHeight="1" x14ac:dyDescent="0.25">
      <c r="A76" s="22" t="s">
        <v>106</v>
      </c>
      <c r="B76" s="23" t="s">
        <v>100</v>
      </c>
      <c r="C76" s="21" t="s">
        <v>101</v>
      </c>
      <c r="D76" s="21" t="s">
        <v>107</v>
      </c>
      <c r="E76" s="21" t="s">
        <v>75</v>
      </c>
      <c r="F76" s="21" t="s">
        <v>109</v>
      </c>
      <c r="G76" s="21" t="s">
        <v>37</v>
      </c>
      <c r="H76" s="21" t="s">
        <v>107</v>
      </c>
      <c r="I76" s="21" t="s">
        <v>63</v>
      </c>
      <c r="J76" s="21" t="s">
        <v>67</v>
      </c>
      <c r="K76" s="21" t="s">
        <v>68</v>
      </c>
      <c r="L76" s="24">
        <v>249999.96</v>
      </c>
      <c r="M76" s="24">
        <v>249999.96</v>
      </c>
      <c r="N76" s="24">
        <v>249999.96</v>
      </c>
      <c r="O76" s="18"/>
    </row>
    <row r="77" spans="1:15" ht="22.7" customHeight="1" x14ac:dyDescent="0.25">
      <c r="A77" s="22" t="s">
        <v>106</v>
      </c>
      <c r="B77" s="23" t="s">
        <v>100</v>
      </c>
      <c r="C77" s="21" t="s">
        <v>101</v>
      </c>
      <c r="D77" s="21" t="s">
        <v>107</v>
      </c>
      <c r="E77" s="21" t="s">
        <v>78</v>
      </c>
      <c r="F77" s="21" t="s">
        <v>109</v>
      </c>
      <c r="G77" s="21" t="s">
        <v>37</v>
      </c>
      <c r="H77" s="21" t="s">
        <v>107</v>
      </c>
      <c r="I77" s="21" t="s">
        <v>63</v>
      </c>
      <c r="J77" s="21" t="s">
        <v>67</v>
      </c>
      <c r="K77" s="21" t="s">
        <v>68</v>
      </c>
      <c r="L77" s="24">
        <v>60000</v>
      </c>
      <c r="M77" s="24">
        <v>60000</v>
      </c>
      <c r="N77" s="24">
        <v>60000</v>
      </c>
      <c r="O77" s="18"/>
    </row>
    <row r="78" spans="1:15" ht="34.15" customHeight="1" x14ac:dyDescent="0.25">
      <c r="A78" s="22" t="s">
        <v>110</v>
      </c>
      <c r="B78" s="23" t="s">
        <v>111</v>
      </c>
      <c r="C78" s="21" t="s">
        <v>112</v>
      </c>
      <c r="D78" s="21" t="s">
        <v>63</v>
      </c>
      <c r="E78" s="21" t="s">
        <v>64</v>
      </c>
      <c r="F78" s="21" t="s">
        <v>65</v>
      </c>
      <c r="G78" s="21" t="s">
        <v>66</v>
      </c>
      <c r="H78" s="21" t="s">
        <v>63</v>
      </c>
      <c r="I78" s="21" t="s">
        <v>63</v>
      </c>
      <c r="J78" s="21" t="s">
        <v>67</v>
      </c>
      <c r="K78" s="21" t="s">
        <v>68</v>
      </c>
      <c r="L78" s="24">
        <v>59559649.990000002</v>
      </c>
      <c r="M78" s="24">
        <v>57968128.039999999</v>
      </c>
      <c r="N78" s="24">
        <v>58094436.840000004</v>
      </c>
      <c r="O78" s="18"/>
    </row>
    <row r="79" spans="1:15" ht="22.7" customHeight="1" x14ac:dyDescent="0.25">
      <c r="A79" s="22" t="s">
        <v>113</v>
      </c>
      <c r="B79" s="23" t="s">
        <v>114</v>
      </c>
      <c r="C79" s="21" t="s">
        <v>112</v>
      </c>
      <c r="D79" s="21" t="s">
        <v>115</v>
      </c>
      <c r="E79" s="21" t="s">
        <v>85</v>
      </c>
      <c r="F79" s="21" t="s">
        <v>65</v>
      </c>
      <c r="G79" s="21" t="s">
        <v>38</v>
      </c>
      <c r="H79" s="21" t="s">
        <v>115</v>
      </c>
      <c r="I79" s="21" t="s">
        <v>63</v>
      </c>
      <c r="J79" s="21" t="s">
        <v>67</v>
      </c>
      <c r="K79" s="21" t="s">
        <v>68</v>
      </c>
      <c r="L79" s="24">
        <v>558349.52</v>
      </c>
      <c r="M79" s="24">
        <v>558349.52</v>
      </c>
      <c r="N79" s="24">
        <v>558349.52</v>
      </c>
      <c r="O79" s="18"/>
    </row>
    <row r="80" spans="1:15" ht="22.7" customHeight="1" x14ac:dyDescent="0.25">
      <c r="A80" s="22" t="s">
        <v>113</v>
      </c>
      <c r="B80" s="23" t="s">
        <v>114</v>
      </c>
      <c r="C80" s="21" t="s">
        <v>112</v>
      </c>
      <c r="D80" s="21" t="s">
        <v>115</v>
      </c>
      <c r="E80" s="21" t="s">
        <v>71</v>
      </c>
      <c r="F80" s="21" t="s">
        <v>117</v>
      </c>
      <c r="G80" s="21" t="s">
        <v>37</v>
      </c>
      <c r="H80" s="21" t="s">
        <v>115</v>
      </c>
      <c r="I80" s="21" t="s">
        <v>63</v>
      </c>
      <c r="J80" s="21" t="s">
        <v>67</v>
      </c>
      <c r="K80" s="21" t="s">
        <v>68</v>
      </c>
      <c r="L80" s="24">
        <v>491260.32</v>
      </c>
      <c r="M80" s="24">
        <v>491260.32</v>
      </c>
      <c r="N80" s="24">
        <v>491260.32</v>
      </c>
      <c r="O80" s="18"/>
    </row>
    <row r="81" spans="1:15" ht="22.7" customHeight="1" x14ac:dyDescent="0.25">
      <c r="A81" s="22" t="s">
        <v>113</v>
      </c>
      <c r="B81" s="23" t="s">
        <v>114</v>
      </c>
      <c r="C81" s="21" t="s">
        <v>112</v>
      </c>
      <c r="D81" s="21" t="s">
        <v>115</v>
      </c>
      <c r="E81" s="21" t="s">
        <v>74</v>
      </c>
      <c r="F81" s="21" t="s">
        <v>117</v>
      </c>
      <c r="G81" s="21" t="s">
        <v>37</v>
      </c>
      <c r="H81" s="21" t="s">
        <v>115</v>
      </c>
      <c r="I81" s="21" t="s">
        <v>63</v>
      </c>
      <c r="J81" s="21" t="s">
        <v>67</v>
      </c>
      <c r="K81" s="21" t="s">
        <v>68</v>
      </c>
      <c r="L81" s="24">
        <v>1235418.6399999999</v>
      </c>
      <c r="M81" s="24">
        <v>1235418.6399999999</v>
      </c>
      <c r="N81" s="24">
        <v>1235418.6399999999</v>
      </c>
      <c r="O81" s="18"/>
    </row>
    <row r="82" spans="1:15" ht="22.7" customHeight="1" x14ac:dyDescent="0.25">
      <c r="A82" s="22" t="s">
        <v>113</v>
      </c>
      <c r="B82" s="23" t="s">
        <v>114</v>
      </c>
      <c r="C82" s="21" t="s">
        <v>112</v>
      </c>
      <c r="D82" s="21" t="s">
        <v>115</v>
      </c>
      <c r="E82" s="21" t="s">
        <v>80</v>
      </c>
      <c r="F82" s="21" t="s">
        <v>116</v>
      </c>
      <c r="G82" s="21" t="s">
        <v>37</v>
      </c>
      <c r="H82" s="21" t="s">
        <v>115</v>
      </c>
      <c r="I82" s="21" t="s">
        <v>63</v>
      </c>
      <c r="J82" s="21" t="s">
        <v>67</v>
      </c>
      <c r="K82" s="21" t="s">
        <v>68</v>
      </c>
      <c r="L82" s="24">
        <v>1910142.72</v>
      </c>
      <c r="M82" s="24">
        <v>1910142.72</v>
      </c>
      <c r="N82" s="24"/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76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12338913.560000001</v>
      </c>
      <c r="M83" s="24">
        <v>12339502.800000001</v>
      </c>
      <c r="N83" s="24">
        <v>12339502.800000001</v>
      </c>
      <c r="O83" s="18"/>
    </row>
    <row r="84" spans="1:15" ht="22.7" customHeight="1" x14ac:dyDescent="0.25">
      <c r="A84" s="22" t="s">
        <v>113</v>
      </c>
      <c r="B84" s="23" t="s">
        <v>114</v>
      </c>
      <c r="C84" s="21" t="s">
        <v>112</v>
      </c>
      <c r="D84" s="21" t="s">
        <v>115</v>
      </c>
      <c r="E84" s="21" t="s">
        <v>77</v>
      </c>
      <c r="F84" s="21" t="s">
        <v>116</v>
      </c>
      <c r="G84" s="21" t="s">
        <v>37</v>
      </c>
      <c r="H84" s="21" t="s">
        <v>115</v>
      </c>
      <c r="I84" s="21" t="s">
        <v>63</v>
      </c>
      <c r="J84" s="21" t="s">
        <v>67</v>
      </c>
      <c r="K84" s="21" t="s">
        <v>68</v>
      </c>
      <c r="L84" s="24">
        <v>6369429.3600000003</v>
      </c>
      <c r="M84" s="24">
        <v>6369429.3600000003</v>
      </c>
      <c r="N84" s="24">
        <v>6369429.3600000003</v>
      </c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75</v>
      </c>
      <c r="F85" s="21" t="s">
        <v>116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30665146.59</v>
      </c>
      <c r="M85" s="24">
        <v>30665724.440000001</v>
      </c>
      <c r="N85" s="24">
        <v>30665724.440000001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78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5990989.2800000003</v>
      </c>
      <c r="M86" s="24">
        <v>4398300.24</v>
      </c>
      <c r="N86" s="24">
        <v>6434751.7599999998</v>
      </c>
      <c r="O86" s="18"/>
    </row>
    <row r="87" spans="1:15" ht="34.15" customHeight="1" x14ac:dyDescent="0.25">
      <c r="A87" s="22" t="s">
        <v>118</v>
      </c>
      <c r="B87" s="23" t="s">
        <v>119</v>
      </c>
      <c r="C87" s="21" t="s">
        <v>120</v>
      </c>
      <c r="D87" s="21" t="s">
        <v>63</v>
      </c>
      <c r="E87" s="21" t="s">
        <v>64</v>
      </c>
      <c r="F87" s="21" t="s">
        <v>65</v>
      </c>
      <c r="G87" s="21" t="s">
        <v>66</v>
      </c>
      <c r="H87" s="21" t="s">
        <v>63</v>
      </c>
      <c r="I87" s="21" t="s">
        <v>63</v>
      </c>
      <c r="J87" s="21" t="s">
        <v>67</v>
      </c>
      <c r="K87" s="21" t="s">
        <v>68</v>
      </c>
      <c r="L87" s="24">
        <v>165992</v>
      </c>
      <c r="M87" s="24">
        <v>165992</v>
      </c>
      <c r="N87" s="24">
        <v>165992</v>
      </c>
      <c r="O87" s="18"/>
    </row>
    <row r="88" spans="1:15" ht="34.15" customHeight="1" x14ac:dyDescent="0.25">
      <c r="A88" s="22" t="s">
        <v>121</v>
      </c>
      <c r="B88" s="23" t="s">
        <v>122</v>
      </c>
      <c r="C88" s="21" t="s">
        <v>123</v>
      </c>
      <c r="D88" s="21" t="s">
        <v>63</v>
      </c>
      <c r="E88" s="21" t="s">
        <v>64</v>
      </c>
      <c r="F88" s="21" t="s">
        <v>65</v>
      </c>
      <c r="G88" s="21" t="s">
        <v>66</v>
      </c>
      <c r="H88" s="21" t="s">
        <v>63</v>
      </c>
      <c r="I88" s="21" t="s">
        <v>63</v>
      </c>
      <c r="J88" s="21" t="s">
        <v>67</v>
      </c>
      <c r="K88" s="21" t="s">
        <v>68</v>
      </c>
      <c r="L88" s="24">
        <v>160992</v>
      </c>
      <c r="M88" s="24">
        <v>160992</v>
      </c>
      <c r="N88" s="24">
        <v>160992</v>
      </c>
      <c r="O88" s="18"/>
    </row>
    <row r="89" spans="1:15" ht="34.15" customHeight="1" x14ac:dyDescent="0.25">
      <c r="A89" s="22" t="s">
        <v>124</v>
      </c>
      <c r="B89" s="23" t="s">
        <v>125</v>
      </c>
      <c r="C89" s="21" t="s">
        <v>126</v>
      </c>
      <c r="D89" s="21" t="s">
        <v>63</v>
      </c>
      <c r="E89" s="21" t="s">
        <v>64</v>
      </c>
      <c r="F89" s="21" t="s">
        <v>65</v>
      </c>
      <c r="G89" s="21" t="s">
        <v>66</v>
      </c>
      <c r="H89" s="21" t="s">
        <v>63</v>
      </c>
      <c r="I89" s="21" t="s">
        <v>63</v>
      </c>
      <c r="J89" s="21" t="s">
        <v>67</v>
      </c>
      <c r="K89" s="21" t="s">
        <v>68</v>
      </c>
      <c r="L89" s="24">
        <v>160992</v>
      </c>
      <c r="M89" s="24">
        <v>160992</v>
      </c>
      <c r="N89" s="24">
        <v>160992</v>
      </c>
      <c r="O89" s="18"/>
    </row>
    <row r="90" spans="1:15" ht="22.7" customHeight="1" x14ac:dyDescent="0.25">
      <c r="A90" s="22" t="s">
        <v>127</v>
      </c>
      <c r="B90" s="23" t="s">
        <v>125</v>
      </c>
      <c r="C90" s="21" t="s">
        <v>126</v>
      </c>
      <c r="D90" s="21" t="s">
        <v>128</v>
      </c>
      <c r="E90" s="21" t="s">
        <v>84</v>
      </c>
      <c r="F90" s="21" t="s">
        <v>65</v>
      </c>
      <c r="G90" s="21" t="s">
        <v>38</v>
      </c>
      <c r="H90" s="21" t="s">
        <v>128</v>
      </c>
      <c r="I90" s="21" t="s">
        <v>63</v>
      </c>
      <c r="J90" s="21" t="s">
        <v>67</v>
      </c>
      <c r="K90" s="21" t="s">
        <v>68</v>
      </c>
      <c r="L90" s="24">
        <v>160992</v>
      </c>
      <c r="M90" s="24">
        <v>160992</v>
      </c>
      <c r="N90" s="24">
        <v>160992</v>
      </c>
      <c r="O90" s="18"/>
    </row>
    <row r="91" spans="1:15" ht="34.15" customHeight="1" x14ac:dyDescent="0.25">
      <c r="A91" s="22" t="s">
        <v>129</v>
      </c>
      <c r="B91" s="23" t="s">
        <v>130</v>
      </c>
      <c r="C91" s="21" t="s">
        <v>131</v>
      </c>
      <c r="D91" s="21" t="s">
        <v>63</v>
      </c>
      <c r="E91" s="21" t="s">
        <v>64</v>
      </c>
      <c r="F91" s="21" t="s">
        <v>65</v>
      </c>
      <c r="G91" s="21" t="s">
        <v>66</v>
      </c>
      <c r="H91" s="21" t="s">
        <v>63</v>
      </c>
      <c r="I91" s="21" t="s">
        <v>63</v>
      </c>
      <c r="J91" s="21" t="s">
        <v>67</v>
      </c>
      <c r="K91" s="21" t="s">
        <v>68</v>
      </c>
      <c r="L91" s="24">
        <v>5000</v>
      </c>
      <c r="M91" s="24">
        <v>5000</v>
      </c>
      <c r="N91" s="24">
        <v>5000</v>
      </c>
      <c r="O91" s="18"/>
    </row>
    <row r="92" spans="1:15" ht="22.7" customHeight="1" x14ac:dyDescent="0.25">
      <c r="A92" s="22" t="s">
        <v>132</v>
      </c>
      <c r="B92" s="23" t="s">
        <v>130</v>
      </c>
      <c r="C92" s="21" t="s">
        <v>131</v>
      </c>
      <c r="D92" s="21" t="s">
        <v>133</v>
      </c>
      <c r="E92" s="21" t="s">
        <v>83</v>
      </c>
      <c r="F92" s="21" t="s">
        <v>65</v>
      </c>
      <c r="G92" s="21" t="s">
        <v>38</v>
      </c>
      <c r="H92" s="21" t="s">
        <v>133</v>
      </c>
      <c r="I92" s="21" t="s">
        <v>63</v>
      </c>
      <c r="J92" s="21" t="s">
        <v>67</v>
      </c>
      <c r="K92" s="21" t="s">
        <v>68</v>
      </c>
      <c r="L92" s="24">
        <v>5000</v>
      </c>
      <c r="M92" s="24">
        <v>5000</v>
      </c>
      <c r="N92" s="24">
        <v>5000</v>
      </c>
      <c r="O92" s="18"/>
    </row>
    <row r="93" spans="1:15" ht="34.15" customHeight="1" x14ac:dyDescent="0.25">
      <c r="A93" s="22" t="s">
        <v>134</v>
      </c>
      <c r="B93" s="23" t="s">
        <v>135</v>
      </c>
      <c r="C93" s="21" t="s">
        <v>136</v>
      </c>
      <c r="D93" s="21" t="s">
        <v>63</v>
      </c>
      <c r="E93" s="21" t="s">
        <v>64</v>
      </c>
      <c r="F93" s="21" t="s">
        <v>65</v>
      </c>
      <c r="G93" s="21" t="s">
        <v>66</v>
      </c>
      <c r="H93" s="21" t="s">
        <v>63</v>
      </c>
      <c r="I93" s="21" t="s">
        <v>63</v>
      </c>
      <c r="J93" s="21" t="s">
        <v>67</v>
      </c>
      <c r="K93" s="21" t="s">
        <v>68</v>
      </c>
      <c r="L93" s="24">
        <v>21971857.09</v>
      </c>
      <c r="M93" s="24">
        <v>21970690</v>
      </c>
      <c r="N93" s="24">
        <v>21970690</v>
      </c>
      <c r="O93" s="18"/>
    </row>
    <row r="94" spans="1:15" ht="34.15" customHeight="1" x14ac:dyDescent="0.25">
      <c r="A94" s="22" t="s">
        <v>137</v>
      </c>
      <c r="B94" s="23" t="s">
        <v>138</v>
      </c>
      <c r="C94" s="21" t="s">
        <v>139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21940690</v>
      </c>
      <c r="M94" s="24">
        <v>21940690</v>
      </c>
      <c r="N94" s="24">
        <v>21940690</v>
      </c>
      <c r="O94" s="18"/>
    </row>
    <row r="95" spans="1:15" ht="22.7" customHeight="1" x14ac:dyDescent="0.25">
      <c r="A95" s="22" t="s">
        <v>140</v>
      </c>
      <c r="B95" s="23" t="s">
        <v>138</v>
      </c>
      <c r="C95" s="21" t="s">
        <v>139</v>
      </c>
      <c r="D95" s="21" t="s">
        <v>141</v>
      </c>
      <c r="E95" s="21" t="s">
        <v>73</v>
      </c>
      <c r="F95" s="21" t="s">
        <v>142</v>
      </c>
      <c r="G95" s="21" t="s">
        <v>37</v>
      </c>
      <c r="H95" s="21" t="s">
        <v>141</v>
      </c>
      <c r="I95" s="21" t="s">
        <v>63</v>
      </c>
      <c r="J95" s="21" t="s">
        <v>67</v>
      </c>
      <c r="K95" s="21" t="s">
        <v>68</v>
      </c>
      <c r="L95" s="24">
        <v>21940690</v>
      </c>
      <c r="M95" s="24">
        <v>21940690</v>
      </c>
      <c r="N95" s="24">
        <v>21940690</v>
      </c>
      <c r="O95" s="18"/>
    </row>
    <row r="96" spans="1:15" ht="34.15" customHeight="1" x14ac:dyDescent="0.25">
      <c r="A96" s="22" t="s">
        <v>143</v>
      </c>
      <c r="B96" s="23" t="s">
        <v>144</v>
      </c>
      <c r="C96" s="21" t="s">
        <v>145</v>
      </c>
      <c r="D96" s="21" t="s">
        <v>63</v>
      </c>
      <c r="E96" s="21" t="s">
        <v>64</v>
      </c>
      <c r="F96" s="21" t="s">
        <v>65</v>
      </c>
      <c r="G96" s="21" t="s">
        <v>66</v>
      </c>
      <c r="H96" s="21" t="s">
        <v>63</v>
      </c>
      <c r="I96" s="21" t="s">
        <v>63</v>
      </c>
      <c r="J96" s="21" t="s">
        <v>67</v>
      </c>
      <c r="K96" s="21" t="s">
        <v>68</v>
      </c>
      <c r="L96" s="24">
        <v>31167.09</v>
      </c>
      <c r="M96" s="24">
        <v>30000</v>
      </c>
      <c r="N96" s="24">
        <v>30000</v>
      </c>
      <c r="O96" s="18"/>
    </row>
    <row r="97" spans="1:15" ht="34.15" customHeight="1" x14ac:dyDescent="0.25">
      <c r="A97" s="22" t="s">
        <v>146</v>
      </c>
      <c r="B97" s="23" t="s">
        <v>144</v>
      </c>
      <c r="C97" s="21" t="s">
        <v>145</v>
      </c>
      <c r="D97" s="21" t="s">
        <v>147</v>
      </c>
      <c r="E97" s="21" t="s">
        <v>64</v>
      </c>
      <c r="F97" s="21" t="s">
        <v>414</v>
      </c>
      <c r="G97" s="21" t="s">
        <v>35</v>
      </c>
      <c r="H97" s="21" t="s">
        <v>147</v>
      </c>
      <c r="I97" s="21" t="s">
        <v>63</v>
      </c>
      <c r="J97" s="21" t="s">
        <v>67</v>
      </c>
      <c r="K97" s="21" t="s">
        <v>68</v>
      </c>
      <c r="L97" s="24">
        <v>30000</v>
      </c>
      <c r="M97" s="24">
        <v>30000</v>
      </c>
      <c r="N97" s="24">
        <v>30000</v>
      </c>
      <c r="O97" s="18"/>
    </row>
    <row r="98" spans="1:15" ht="22.7" customHeight="1" x14ac:dyDescent="0.25">
      <c r="A98" s="22" t="s">
        <v>132</v>
      </c>
      <c r="B98" s="23" t="s">
        <v>144</v>
      </c>
      <c r="C98" s="21" t="s">
        <v>145</v>
      </c>
      <c r="D98" s="21" t="s">
        <v>133</v>
      </c>
      <c r="E98" s="21" t="s">
        <v>76</v>
      </c>
      <c r="F98" s="21" t="s">
        <v>474</v>
      </c>
      <c r="G98" s="21" t="s">
        <v>37</v>
      </c>
      <c r="H98" s="21" t="s">
        <v>133</v>
      </c>
      <c r="I98" s="21" t="s">
        <v>63</v>
      </c>
      <c r="J98" s="21" t="s">
        <v>67</v>
      </c>
      <c r="K98" s="21" t="s">
        <v>68</v>
      </c>
      <c r="L98" s="24">
        <v>589.24</v>
      </c>
      <c r="M98" s="24"/>
      <c r="N98" s="24"/>
      <c r="O98" s="18"/>
    </row>
    <row r="99" spans="1:15" ht="22.7" customHeight="1" x14ac:dyDescent="0.25">
      <c r="A99" s="130" t="s">
        <v>132</v>
      </c>
      <c r="B99" s="23" t="s">
        <v>144</v>
      </c>
      <c r="C99" s="21" t="s">
        <v>145</v>
      </c>
      <c r="D99" s="21" t="s">
        <v>133</v>
      </c>
      <c r="E99" s="21" t="s">
        <v>75</v>
      </c>
      <c r="F99" s="21" t="s">
        <v>474</v>
      </c>
      <c r="G99" s="21" t="s">
        <v>37</v>
      </c>
      <c r="H99" s="21" t="s">
        <v>133</v>
      </c>
      <c r="I99" s="21" t="s">
        <v>63</v>
      </c>
      <c r="J99" s="21" t="s">
        <v>67</v>
      </c>
      <c r="K99" s="21" t="s">
        <v>68</v>
      </c>
      <c r="L99" s="24">
        <v>577.85</v>
      </c>
      <c r="M99" s="24"/>
      <c r="N99" s="24"/>
      <c r="O99" s="18"/>
    </row>
    <row r="100" spans="1:15" ht="34.15" customHeight="1" x14ac:dyDescent="0.25">
      <c r="A100" s="22" t="s">
        <v>148</v>
      </c>
      <c r="B100" s="23" t="s">
        <v>149</v>
      </c>
      <c r="C100" s="21" t="s">
        <v>63</v>
      </c>
      <c r="D100" s="21" t="s">
        <v>63</v>
      </c>
      <c r="E100" s="21" t="s">
        <v>64</v>
      </c>
      <c r="F100" s="21" t="s">
        <v>65</v>
      </c>
      <c r="G100" s="21" t="s">
        <v>66</v>
      </c>
      <c r="H100" s="21" t="s">
        <v>63</v>
      </c>
      <c r="I100" s="21" t="s">
        <v>63</v>
      </c>
      <c r="J100" s="21" t="s">
        <v>67</v>
      </c>
      <c r="K100" s="21" t="s">
        <v>68</v>
      </c>
      <c r="L100" s="24">
        <v>119467266.26000001</v>
      </c>
      <c r="M100" s="24">
        <v>119844631.52</v>
      </c>
      <c r="N100" s="24">
        <v>118111154</v>
      </c>
      <c r="O100" s="18"/>
    </row>
    <row r="101" spans="1:15" ht="34.15" customHeight="1" x14ac:dyDescent="0.25">
      <c r="A101" s="22" t="s">
        <v>150</v>
      </c>
      <c r="B101" s="23" t="s">
        <v>151</v>
      </c>
      <c r="C101" s="21" t="s">
        <v>152</v>
      </c>
      <c r="D101" s="21" t="s">
        <v>63</v>
      </c>
      <c r="E101" s="21" t="s">
        <v>64</v>
      </c>
      <c r="F101" s="21" t="s">
        <v>65</v>
      </c>
      <c r="G101" s="21" t="s">
        <v>66</v>
      </c>
      <c r="H101" s="21" t="s">
        <v>63</v>
      </c>
      <c r="I101" s="21" t="s">
        <v>63</v>
      </c>
      <c r="J101" s="21" t="s">
        <v>67</v>
      </c>
      <c r="K101" s="21" t="s">
        <v>68</v>
      </c>
      <c r="L101" s="24">
        <v>99890246.219999999</v>
      </c>
      <c r="M101" s="24">
        <v>100569511.52</v>
      </c>
      <c r="N101" s="24">
        <v>98836034</v>
      </c>
      <c r="O101" s="18"/>
    </row>
    <row r="102" spans="1:15" ht="22.7" customHeight="1" x14ac:dyDescent="0.25">
      <c r="A102" s="22" t="s">
        <v>153</v>
      </c>
      <c r="B102" s="23" t="s">
        <v>151</v>
      </c>
      <c r="C102" s="21" t="s">
        <v>152</v>
      </c>
      <c r="D102" s="21" t="s">
        <v>154</v>
      </c>
      <c r="E102" s="21" t="s">
        <v>71</v>
      </c>
      <c r="F102" s="21" t="s">
        <v>156</v>
      </c>
      <c r="G102" s="21" t="s">
        <v>37</v>
      </c>
      <c r="H102" s="21" t="s">
        <v>154</v>
      </c>
      <c r="I102" s="21" t="s">
        <v>63</v>
      </c>
      <c r="J102" s="21" t="s">
        <v>67</v>
      </c>
      <c r="K102" s="21" t="s">
        <v>68</v>
      </c>
      <c r="L102" s="24">
        <v>54390</v>
      </c>
      <c r="M102" s="24">
        <v>54390</v>
      </c>
      <c r="N102" s="24">
        <v>54390</v>
      </c>
      <c r="O102" s="18"/>
    </row>
    <row r="103" spans="1:15" ht="22.7" customHeight="1" x14ac:dyDescent="0.25">
      <c r="A103" s="22" t="s">
        <v>153</v>
      </c>
      <c r="B103" s="23" t="s">
        <v>151</v>
      </c>
      <c r="C103" s="21" t="s">
        <v>152</v>
      </c>
      <c r="D103" s="21" t="s">
        <v>154</v>
      </c>
      <c r="E103" s="21" t="s">
        <v>73</v>
      </c>
      <c r="F103" s="21" t="s">
        <v>156</v>
      </c>
      <c r="G103" s="21" t="s">
        <v>37</v>
      </c>
      <c r="H103" s="21" t="s">
        <v>154</v>
      </c>
      <c r="I103" s="21" t="s">
        <v>63</v>
      </c>
      <c r="J103" s="21" t="s">
        <v>67</v>
      </c>
      <c r="K103" s="21" t="s">
        <v>68</v>
      </c>
      <c r="L103" s="24">
        <v>109220</v>
      </c>
      <c r="M103" s="24">
        <v>109220</v>
      </c>
      <c r="N103" s="24">
        <v>109220</v>
      </c>
      <c r="O103" s="18"/>
    </row>
    <row r="104" spans="1:15" ht="22.7" customHeight="1" x14ac:dyDescent="0.25">
      <c r="A104" s="22" t="s">
        <v>153</v>
      </c>
      <c r="B104" s="23" t="s">
        <v>151</v>
      </c>
      <c r="C104" s="21" t="s">
        <v>152</v>
      </c>
      <c r="D104" s="21" t="s">
        <v>154</v>
      </c>
      <c r="E104" s="21" t="s">
        <v>75</v>
      </c>
      <c r="F104" s="21" t="s">
        <v>155</v>
      </c>
      <c r="G104" s="21" t="s">
        <v>37</v>
      </c>
      <c r="H104" s="21" t="s">
        <v>154</v>
      </c>
      <c r="I104" s="21" t="s">
        <v>63</v>
      </c>
      <c r="J104" s="21" t="s">
        <v>67</v>
      </c>
      <c r="K104" s="21" t="s">
        <v>68</v>
      </c>
      <c r="L104" s="24">
        <v>325390</v>
      </c>
      <c r="M104" s="24">
        <v>325390</v>
      </c>
      <c r="N104" s="24">
        <v>325390</v>
      </c>
      <c r="O104" s="18"/>
    </row>
    <row r="105" spans="1:15" ht="34.15" customHeight="1" x14ac:dyDescent="0.25">
      <c r="A105" s="22" t="s">
        <v>157</v>
      </c>
      <c r="B105" s="23" t="s">
        <v>151</v>
      </c>
      <c r="C105" s="21" t="s">
        <v>152</v>
      </c>
      <c r="D105" s="21" t="s">
        <v>158</v>
      </c>
      <c r="E105" s="21" t="s">
        <v>64</v>
      </c>
      <c r="F105" s="21" t="s">
        <v>415</v>
      </c>
      <c r="G105" s="21" t="s">
        <v>35</v>
      </c>
      <c r="H105" s="21" t="s">
        <v>158</v>
      </c>
      <c r="I105" s="21" t="s">
        <v>63</v>
      </c>
      <c r="J105" s="21" t="s">
        <v>67</v>
      </c>
      <c r="K105" s="21" t="s">
        <v>68</v>
      </c>
      <c r="L105" s="24"/>
      <c r="M105" s="24">
        <v>250000</v>
      </c>
      <c r="N105" s="24">
        <v>250000</v>
      </c>
      <c r="O105" s="18"/>
    </row>
    <row r="106" spans="1:15" ht="22.7" customHeight="1" x14ac:dyDescent="0.25">
      <c r="A106" s="22" t="s">
        <v>157</v>
      </c>
      <c r="B106" s="23" t="s">
        <v>151</v>
      </c>
      <c r="C106" s="21" t="s">
        <v>152</v>
      </c>
      <c r="D106" s="21" t="s">
        <v>158</v>
      </c>
      <c r="E106" s="21" t="s">
        <v>71</v>
      </c>
      <c r="F106" s="21" t="s">
        <v>159</v>
      </c>
      <c r="G106" s="21" t="s">
        <v>37</v>
      </c>
      <c r="H106" s="21" t="s">
        <v>158</v>
      </c>
      <c r="I106" s="21" t="s">
        <v>63</v>
      </c>
      <c r="J106" s="21" t="s">
        <v>67</v>
      </c>
      <c r="K106" s="21" t="s">
        <v>68</v>
      </c>
      <c r="L106" s="24">
        <v>940000</v>
      </c>
      <c r="M106" s="24">
        <v>940000</v>
      </c>
      <c r="N106" s="24">
        <v>940000</v>
      </c>
      <c r="O106" s="18"/>
    </row>
    <row r="107" spans="1:15" ht="22.7" customHeight="1" x14ac:dyDescent="0.25">
      <c r="A107" s="22" t="s">
        <v>157</v>
      </c>
      <c r="B107" s="23" t="s">
        <v>151</v>
      </c>
      <c r="C107" s="21" t="s">
        <v>152</v>
      </c>
      <c r="D107" s="21" t="s">
        <v>158</v>
      </c>
      <c r="E107" s="21" t="s">
        <v>73</v>
      </c>
      <c r="F107" s="21" t="s">
        <v>159</v>
      </c>
      <c r="G107" s="21" t="s">
        <v>37</v>
      </c>
      <c r="H107" s="21" t="s">
        <v>158</v>
      </c>
      <c r="I107" s="21" t="s">
        <v>63</v>
      </c>
      <c r="J107" s="21" t="s">
        <v>67</v>
      </c>
      <c r="K107" s="21" t="s">
        <v>68</v>
      </c>
      <c r="L107" s="24">
        <v>900000</v>
      </c>
      <c r="M107" s="24">
        <v>900000</v>
      </c>
      <c r="N107" s="24">
        <v>900000</v>
      </c>
      <c r="O107" s="18"/>
    </row>
    <row r="108" spans="1:15" ht="22.7" customHeight="1" x14ac:dyDescent="0.25">
      <c r="A108" s="22" t="s">
        <v>160</v>
      </c>
      <c r="B108" s="23" t="s">
        <v>151</v>
      </c>
      <c r="C108" s="21" t="s">
        <v>152</v>
      </c>
      <c r="D108" s="21" t="s">
        <v>161</v>
      </c>
      <c r="E108" s="21" t="s">
        <v>71</v>
      </c>
      <c r="F108" s="21" t="s">
        <v>162</v>
      </c>
      <c r="G108" s="21" t="s">
        <v>37</v>
      </c>
      <c r="H108" s="21" t="s">
        <v>161</v>
      </c>
      <c r="I108" s="21" t="s">
        <v>63</v>
      </c>
      <c r="J108" s="21" t="s">
        <v>67</v>
      </c>
      <c r="K108" s="21" t="s">
        <v>68</v>
      </c>
      <c r="L108" s="24">
        <v>4602270</v>
      </c>
      <c r="M108" s="24">
        <v>4602270</v>
      </c>
      <c r="N108" s="24">
        <v>4602270</v>
      </c>
      <c r="O108" s="18"/>
    </row>
    <row r="109" spans="1:15" ht="22.7" customHeight="1" x14ac:dyDescent="0.25">
      <c r="A109" s="22" t="s">
        <v>160</v>
      </c>
      <c r="B109" s="23" t="s">
        <v>151</v>
      </c>
      <c r="C109" s="21" t="s">
        <v>152</v>
      </c>
      <c r="D109" s="21" t="s">
        <v>161</v>
      </c>
      <c r="E109" s="21" t="s">
        <v>73</v>
      </c>
      <c r="F109" s="21" t="s">
        <v>162</v>
      </c>
      <c r="G109" s="21" t="s">
        <v>37</v>
      </c>
      <c r="H109" s="21" t="s">
        <v>161</v>
      </c>
      <c r="I109" s="21" t="s">
        <v>63</v>
      </c>
      <c r="J109" s="21" t="s">
        <v>67</v>
      </c>
      <c r="K109" s="21" t="s">
        <v>68</v>
      </c>
      <c r="L109" s="24">
        <v>2565500</v>
      </c>
      <c r="M109" s="24">
        <v>2565500</v>
      </c>
      <c r="N109" s="24">
        <v>2565500</v>
      </c>
      <c r="O109" s="18"/>
    </row>
    <row r="110" spans="1:15" ht="22.7" customHeight="1" x14ac:dyDescent="0.25">
      <c r="A110" s="22" t="s">
        <v>160</v>
      </c>
      <c r="B110" s="23" t="s">
        <v>151</v>
      </c>
      <c r="C110" s="21" t="s">
        <v>152</v>
      </c>
      <c r="D110" s="21" t="s">
        <v>161</v>
      </c>
      <c r="E110" s="21" t="s">
        <v>78</v>
      </c>
      <c r="F110" s="21" t="s">
        <v>163</v>
      </c>
      <c r="G110" s="21" t="s">
        <v>37</v>
      </c>
      <c r="H110" s="21" t="s">
        <v>161</v>
      </c>
      <c r="I110" s="21" t="s">
        <v>63</v>
      </c>
      <c r="J110" s="21" t="s">
        <v>67</v>
      </c>
      <c r="K110" s="21" t="s">
        <v>68</v>
      </c>
      <c r="L110" s="24">
        <v>12546262.48</v>
      </c>
      <c r="M110" s="24">
        <v>14138951.52</v>
      </c>
      <c r="N110" s="24">
        <v>12102500</v>
      </c>
      <c r="O110" s="18"/>
    </row>
    <row r="111" spans="1:15" ht="22.7" customHeight="1" x14ac:dyDescent="0.25">
      <c r="A111" s="22" t="s">
        <v>164</v>
      </c>
      <c r="B111" s="23" t="s">
        <v>151</v>
      </c>
      <c r="C111" s="21" t="s">
        <v>152</v>
      </c>
      <c r="D111" s="21" t="s">
        <v>165</v>
      </c>
      <c r="E111" s="21" t="s">
        <v>81</v>
      </c>
      <c r="F111" s="21" t="s">
        <v>65</v>
      </c>
      <c r="G111" s="21" t="s">
        <v>38</v>
      </c>
      <c r="H111" s="21" t="s">
        <v>165</v>
      </c>
      <c r="I111" s="21" t="s">
        <v>63</v>
      </c>
      <c r="J111" s="21" t="s">
        <v>67</v>
      </c>
      <c r="K111" s="21" t="s">
        <v>68</v>
      </c>
      <c r="L111" s="24">
        <v>882000</v>
      </c>
      <c r="M111" s="24">
        <v>882000</v>
      </c>
      <c r="N111" s="24">
        <v>882000</v>
      </c>
      <c r="O111" s="18"/>
    </row>
    <row r="112" spans="1:15" ht="22.7" customHeight="1" x14ac:dyDescent="0.25">
      <c r="A112" s="22" t="s">
        <v>164</v>
      </c>
      <c r="B112" s="23" t="s">
        <v>151</v>
      </c>
      <c r="C112" s="21" t="s">
        <v>152</v>
      </c>
      <c r="D112" s="21" t="s">
        <v>165</v>
      </c>
      <c r="E112" s="21" t="s">
        <v>82</v>
      </c>
      <c r="F112" s="21" t="s">
        <v>65</v>
      </c>
      <c r="G112" s="21" t="s">
        <v>38</v>
      </c>
      <c r="H112" s="21" t="s">
        <v>165</v>
      </c>
      <c r="I112" s="21" t="s">
        <v>63</v>
      </c>
      <c r="J112" s="21" t="s">
        <v>67</v>
      </c>
      <c r="K112" s="21" t="s">
        <v>68</v>
      </c>
      <c r="L112" s="24">
        <v>88200</v>
      </c>
      <c r="M112" s="24">
        <v>88200</v>
      </c>
      <c r="N112" s="24">
        <v>88200</v>
      </c>
      <c r="O112" s="18"/>
    </row>
    <row r="113" spans="1:15" ht="22.7" customHeight="1" x14ac:dyDescent="0.25">
      <c r="A113" s="22" t="s">
        <v>164</v>
      </c>
      <c r="B113" s="23" t="s">
        <v>151</v>
      </c>
      <c r="C113" s="21" t="s">
        <v>152</v>
      </c>
      <c r="D113" s="21" t="s">
        <v>165</v>
      </c>
      <c r="E113" s="21" t="s">
        <v>84</v>
      </c>
      <c r="F113" s="21" t="s">
        <v>65</v>
      </c>
      <c r="G113" s="21" t="s">
        <v>38</v>
      </c>
      <c r="H113" s="21" t="s">
        <v>165</v>
      </c>
      <c r="I113" s="21" t="s">
        <v>63</v>
      </c>
      <c r="J113" s="21" t="s">
        <v>67</v>
      </c>
      <c r="K113" s="21" t="s">
        <v>68</v>
      </c>
      <c r="L113" s="24">
        <v>4272948</v>
      </c>
      <c r="M113" s="24">
        <v>4272948</v>
      </c>
      <c r="N113" s="24">
        <v>4272948</v>
      </c>
      <c r="O113" s="18"/>
    </row>
    <row r="114" spans="1:15" ht="22.7" customHeight="1" x14ac:dyDescent="0.25">
      <c r="A114" s="22" t="s">
        <v>164</v>
      </c>
      <c r="B114" s="23" t="s">
        <v>151</v>
      </c>
      <c r="C114" s="21" t="s">
        <v>152</v>
      </c>
      <c r="D114" s="21" t="s">
        <v>165</v>
      </c>
      <c r="E114" s="21" t="s">
        <v>86</v>
      </c>
      <c r="F114" s="21" t="s">
        <v>65</v>
      </c>
      <c r="G114" s="21" t="s">
        <v>38</v>
      </c>
      <c r="H114" s="21" t="s">
        <v>165</v>
      </c>
      <c r="I114" s="21" t="s">
        <v>63</v>
      </c>
      <c r="J114" s="21" t="s">
        <v>67</v>
      </c>
      <c r="K114" s="21" t="s">
        <v>68</v>
      </c>
      <c r="L114" s="24">
        <v>5036910</v>
      </c>
      <c r="M114" s="24">
        <v>5036910</v>
      </c>
      <c r="N114" s="24">
        <v>5036910</v>
      </c>
      <c r="O114" s="18"/>
    </row>
    <row r="115" spans="1:15" ht="22.7" customHeight="1" x14ac:dyDescent="0.25">
      <c r="A115" s="22" t="s">
        <v>164</v>
      </c>
      <c r="B115" s="23" t="s">
        <v>151</v>
      </c>
      <c r="C115" s="21" t="s">
        <v>152</v>
      </c>
      <c r="D115" s="21" t="s">
        <v>165</v>
      </c>
      <c r="E115" s="21" t="s">
        <v>87</v>
      </c>
      <c r="F115" s="21" t="s">
        <v>65</v>
      </c>
      <c r="G115" s="21" t="s">
        <v>38</v>
      </c>
      <c r="H115" s="21" t="s">
        <v>165</v>
      </c>
      <c r="I115" s="21" t="s">
        <v>63</v>
      </c>
      <c r="J115" s="21" t="s">
        <v>67</v>
      </c>
      <c r="K115" s="21" t="s">
        <v>68</v>
      </c>
      <c r="L115" s="24">
        <v>1352470</v>
      </c>
      <c r="M115" s="24">
        <v>1352470</v>
      </c>
      <c r="N115" s="24">
        <v>1352470</v>
      </c>
      <c r="O115" s="18"/>
    </row>
    <row r="116" spans="1:15" ht="34.15" customHeight="1" x14ac:dyDescent="0.25">
      <c r="A116" s="22" t="s">
        <v>164</v>
      </c>
      <c r="B116" s="23" t="s">
        <v>151</v>
      </c>
      <c r="C116" s="21" t="s">
        <v>152</v>
      </c>
      <c r="D116" s="21" t="s">
        <v>165</v>
      </c>
      <c r="E116" s="21" t="s">
        <v>64</v>
      </c>
      <c r="F116" s="21" t="s">
        <v>416</v>
      </c>
      <c r="G116" s="21" t="s">
        <v>35</v>
      </c>
      <c r="H116" s="21" t="s">
        <v>165</v>
      </c>
      <c r="I116" s="21" t="s">
        <v>63</v>
      </c>
      <c r="J116" s="21" t="s">
        <v>67</v>
      </c>
      <c r="K116" s="21" t="s">
        <v>68</v>
      </c>
      <c r="L116" s="24">
        <v>12595682.02</v>
      </c>
      <c r="M116" s="24">
        <v>12400000</v>
      </c>
      <c r="N116" s="24">
        <v>12400000</v>
      </c>
      <c r="O116" s="18"/>
    </row>
    <row r="117" spans="1:15" ht="22.7" customHeight="1" x14ac:dyDescent="0.25">
      <c r="A117" s="22" t="s">
        <v>164</v>
      </c>
      <c r="B117" s="23" t="s">
        <v>151</v>
      </c>
      <c r="C117" s="21" t="s">
        <v>152</v>
      </c>
      <c r="D117" s="21" t="s">
        <v>165</v>
      </c>
      <c r="E117" s="21" t="s">
        <v>71</v>
      </c>
      <c r="F117" s="21" t="s">
        <v>166</v>
      </c>
      <c r="G117" s="21" t="s">
        <v>37</v>
      </c>
      <c r="H117" s="21" t="s">
        <v>165</v>
      </c>
      <c r="I117" s="21" t="s">
        <v>63</v>
      </c>
      <c r="J117" s="21" t="s">
        <v>67</v>
      </c>
      <c r="K117" s="21" t="s">
        <v>68</v>
      </c>
      <c r="L117" s="24">
        <v>15006620</v>
      </c>
      <c r="M117" s="24">
        <v>15006620</v>
      </c>
      <c r="N117" s="24">
        <v>15006620</v>
      </c>
      <c r="O117" s="18"/>
    </row>
    <row r="118" spans="1:15" ht="22.7" customHeight="1" x14ac:dyDescent="0.25">
      <c r="A118" s="22" t="s">
        <v>164</v>
      </c>
      <c r="B118" s="23" t="s">
        <v>151</v>
      </c>
      <c r="C118" s="21" t="s">
        <v>152</v>
      </c>
      <c r="D118" s="21" t="s">
        <v>165</v>
      </c>
      <c r="E118" s="21" t="s">
        <v>73</v>
      </c>
      <c r="F118" s="21" t="s">
        <v>166</v>
      </c>
      <c r="G118" s="21" t="s">
        <v>37</v>
      </c>
      <c r="H118" s="21" t="s">
        <v>165</v>
      </c>
      <c r="I118" s="21" t="s">
        <v>63</v>
      </c>
      <c r="J118" s="21" t="s">
        <v>67</v>
      </c>
      <c r="K118" s="21" t="s">
        <v>68</v>
      </c>
      <c r="L118" s="24">
        <v>5559382.1799999997</v>
      </c>
      <c r="M118" s="24">
        <v>5560780</v>
      </c>
      <c r="N118" s="24">
        <v>5560780</v>
      </c>
      <c r="O118" s="18"/>
    </row>
    <row r="119" spans="1:15" ht="22.7" customHeight="1" x14ac:dyDescent="0.25">
      <c r="A119" s="22" t="s">
        <v>164</v>
      </c>
      <c r="B119" s="23" t="s">
        <v>151</v>
      </c>
      <c r="C119" s="21" t="s">
        <v>152</v>
      </c>
      <c r="D119" s="21" t="s">
        <v>165</v>
      </c>
      <c r="E119" s="21" t="s">
        <v>79</v>
      </c>
      <c r="F119" s="21" t="s">
        <v>167</v>
      </c>
      <c r="G119" s="21" t="s">
        <v>37</v>
      </c>
      <c r="H119" s="21" t="s">
        <v>165</v>
      </c>
      <c r="I119" s="21" t="s">
        <v>63</v>
      </c>
      <c r="J119" s="21" t="s">
        <v>67</v>
      </c>
      <c r="K119" s="21" t="s">
        <v>68</v>
      </c>
      <c r="L119" s="24">
        <v>26850960</v>
      </c>
      <c r="M119" s="24">
        <v>26640822</v>
      </c>
      <c r="N119" s="24">
        <v>26943796</v>
      </c>
      <c r="O119" s="18"/>
    </row>
    <row r="120" spans="1:15" ht="22.7" customHeight="1" x14ac:dyDescent="0.25">
      <c r="A120" s="22" t="s">
        <v>164</v>
      </c>
      <c r="B120" s="23" t="s">
        <v>151</v>
      </c>
      <c r="C120" s="21" t="s">
        <v>152</v>
      </c>
      <c r="D120" s="21" t="s">
        <v>165</v>
      </c>
      <c r="E120" s="21" t="s">
        <v>75</v>
      </c>
      <c r="F120" s="21" t="s">
        <v>167</v>
      </c>
      <c r="G120" s="21" t="s">
        <v>37</v>
      </c>
      <c r="H120" s="21" t="s">
        <v>165</v>
      </c>
      <c r="I120" s="21" t="s">
        <v>63</v>
      </c>
      <c r="J120" s="21" t="s">
        <v>67</v>
      </c>
      <c r="K120" s="21" t="s">
        <v>68</v>
      </c>
      <c r="L120" s="24"/>
      <c r="M120" s="24">
        <v>70500</v>
      </c>
      <c r="N120" s="24">
        <v>70500</v>
      </c>
      <c r="O120" s="18"/>
    </row>
    <row r="121" spans="1:15" ht="22.7" customHeight="1" x14ac:dyDescent="0.25">
      <c r="A121" s="22" t="s">
        <v>168</v>
      </c>
      <c r="B121" s="23" t="s">
        <v>151</v>
      </c>
      <c r="C121" s="21" t="s">
        <v>152</v>
      </c>
      <c r="D121" s="21" t="s">
        <v>169</v>
      </c>
      <c r="E121" s="21" t="s">
        <v>81</v>
      </c>
      <c r="F121" s="21" t="s">
        <v>65</v>
      </c>
      <c r="G121" s="21" t="s">
        <v>38</v>
      </c>
      <c r="H121" s="21" t="s">
        <v>169</v>
      </c>
      <c r="I121" s="21" t="s">
        <v>63</v>
      </c>
      <c r="J121" s="21" t="s">
        <v>67</v>
      </c>
      <c r="K121" s="21" t="s">
        <v>68</v>
      </c>
      <c r="L121" s="24">
        <v>14000</v>
      </c>
      <c r="M121" s="24">
        <v>14000</v>
      </c>
      <c r="N121" s="24">
        <v>14000</v>
      </c>
      <c r="O121" s="18"/>
    </row>
    <row r="122" spans="1:15" ht="22.7" customHeight="1" x14ac:dyDescent="0.25">
      <c r="A122" s="22" t="s">
        <v>168</v>
      </c>
      <c r="B122" s="23" t="s">
        <v>151</v>
      </c>
      <c r="C122" s="21" t="s">
        <v>152</v>
      </c>
      <c r="D122" s="21" t="s">
        <v>169</v>
      </c>
      <c r="E122" s="21" t="s">
        <v>82</v>
      </c>
      <c r="F122" s="21" t="s">
        <v>65</v>
      </c>
      <c r="G122" s="21" t="s">
        <v>38</v>
      </c>
      <c r="H122" s="21" t="s">
        <v>169</v>
      </c>
      <c r="I122" s="21" t="s">
        <v>63</v>
      </c>
      <c r="J122" s="21" t="s">
        <v>67</v>
      </c>
      <c r="K122" s="21" t="s">
        <v>68</v>
      </c>
      <c r="L122" s="24">
        <v>1400</v>
      </c>
      <c r="M122" s="24">
        <v>1400</v>
      </c>
      <c r="N122" s="24">
        <v>1400</v>
      </c>
      <c r="O122" s="18"/>
    </row>
    <row r="123" spans="1:15" ht="22.7" customHeight="1" x14ac:dyDescent="0.25">
      <c r="A123" s="22" t="s">
        <v>168</v>
      </c>
      <c r="B123" s="23" t="s">
        <v>151</v>
      </c>
      <c r="C123" s="21" t="s">
        <v>152</v>
      </c>
      <c r="D123" s="21" t="s">
        <v>169</v>
      </c>
      <c r="E123" s="21" t="s">
        <v>73</v>
      </c>
      <c r="F123" s="21" t="s">
        <v>170</v>
      </c>
      <c r="G123" s="21" t="s">
        <v>37</v>
      </c>
      <c r="H123" s="21" t="s">
        <v>169</v>
      </c>
      <c r="I123" s="21" t="s">
        <v>63</v>
      </c>
      <c r="J123" s="21" t="s">
        <v>67</v>
      </c>
      <c r="K123" s="21" t="s">
        <v>68</v>
      </c>
      <c r="L123" s="24">
        <v>12397.82</v>
      </c>
      <c r="M123" s="24">
        <v>11000</v>
      </c>
      <c r="N123" s="24">
        <v>11000</v>
      </c>
      <c r="O123" s="18"/>
    </row>
    <row r="124" spans="1:15" ht="22.7" customHeight="1" x14ac:dyDescent="0.25">
      <c r="A124" s="22" t="s">
        <v>171</v>
      </c>
      <c r="B124" s="23" t="s">
        <v>151</v>
      </c>
      <c r="C124" s="21" t="s">
        <v>152</v>
      </c>
      <c r="D124" s="21" t="s">
        <v>172</v>
      </c>
      <c r="E124" s="21" t="s">
        <v>75</v>
      </c>
      <c r="F124" s="21" t="s">
        <v>173</v>
      </c>
      <c r="G124" s="21" t="s">
        <v>37</v>
      </c>
      <c r="H124" s="21" t="s">
        <v>172</v>
      </c>
      <c r="I124" s="21" t="s">
        <v>63</v>
      </c>
      <c r="J124" s="21" t="s">
        <v>67</v>
      </c>
      <c r="K124" s="21" t="s">
        <v>68</v>
      </c>
      <c r="L124" s="24">
        <v>2919640</v>
      </c>
      <c r="M124" s="24">
        <v>2849140</v>
      </c>
      <c r="N124" s="24">
        <v>2849140</v>
      </c>
      <c r="O124" s="18"/>
    </row>
    <row r="125" spans="1:15" ht="22.7" customHeight="1" x14ac:dyDescent="0.25">
      <c r="A125" s="22" t="s">
        <v>174</v>
      </c>
      <c r="B125" s="23" t="s">
        <v>151</v>
      </c>
      <c r="C125" s="21" t="s">
        <v>152</v>
      </c>
      <c r="D125" s="21" t="s">
        <v>175</v>
      </c>
      <c r="E125" s="21" t="s">
        <v>71</v>
      </c>
      <c r="F125" s="21" t="s">
        <v>176</v>
      </c>
      <c r="G125" s="21" t="s">
        <v>37</v>
      </c>
      <c r="H125" s="21" t="s">
        <v>175</v>
      </c>
      <c r="I125" s="21" t="s">
        <v>63</v>
      </c>
      <c r="J125" s="21" t="s">
        <v>67</v>
      </c>
      <c r="K125" s="21" t="s">
        <v>68</v>
      </c>
      <c r="L125" s="24">
        <v>100000</v>
      </c>
      <c r="M125" s="24">
        <v>100000</v>
      </c>
      <c r="N125" s="24">
        <v>100000</v>
      </c>
      <c r="O125" s="18"/>
    </row>
    <row r="126" spans="1:15" ht="22.7" customHeight="1" x14ac:dyDescent="0.25">
      <c r="A126" s="22" t="s">
        <v>174</v>
      </c>
      <c r="B126" s="23" t="s">
        <v>151</v>
      </c>
      <c r="C126" s="21" t="s">
        <v>152</v>
      </c>
      <c r="D126" s="21" t="s">
        <v>175</v>
      </c>
      <c r="E126" s="21" t="s">
        <v>73</v>
      </c>
      <c r="F126" s="21" t="s">
        <v>176</v>
      </c>
      <c r="G126" s="21" t="s">
        <v>37</v>
      </c>
      <c r="H126" s="21" t="s">
        <v>175</v>
      </c>
      <c r="I126" s="21" t="s">
        <v>63</v>
      </c>
      <c r="J126" s="21" t="s">
        <v>67</v>
      </c>
      <c r="K126" s="21" t="s">
        <v>68</v>
      </c>
      <c r="L126" s="24">
        <v>100000</v>
      </c>
      <c r="M126" s="24">
        <v>100000</v>
      </c>
      <c r="N126" s="24">
        <v>100000</v>
      </c>
      <c r="O126" s="18"/>
    </row>
    <row r="127" spans="1:15" ht="34.15" customHeight="1" x14ac:dyDescent="0.25">
      <c r="A127" s="22" t="s">
        <v>398</v>
      </c>
      <c r="B127" s="23" t="s">
        <v>151</v>
      </c>
      <c r="C127" s="21" t="s">
        <v>152</v>
      </c>
      <c r="D127" s="21" t="s">
        <v>399</v>
      </c>
      <c r="E127" s="21" t="s">
        <v>64</v>
      </c>
      <c r="F127" s="21" t="s">
        <v>417</v>
      </c>
      <c r="G127" s="21" t="s">
        <v>35</v>
      </c>
      <c r="H127" s="21" t="s">
        <v>399</v>
      </c>
      <c r="I127" s="21" t="s">
        <v>63</v>
      </c>
      <c r="J127" s="21" t="s">
        <v>67</v>
      </c>
      <c r="K127" s="21" t="s">
        <v>68</v>
      </c>
      <c r="L127" s="24">
        <v>720000</v>
      </c>
      <c r="M127" s="24"/>
      <c r="N127" s="24"/>
      <c r="O127" s="18"/>
    </row>
    <row r="128" spans="1:15" ht="22.7" customHeight="1" x14ac:dyDescent="0.25">
      <c r="A128" s="22" t="s">
        <v>177</v>
      </c>
      <c r="B128" s="23" t="s">
        <v>151</v>
      </c>
      <c r="C128" s="21" t="s">
        <v>152</v>
      </c>
      <c r="D128" s="21" t="s">
        <v>178</v>
      </c>
      <c r="E128" s="21" t="s">
        <v>73</v>
      </c>
      <c r="F128" s="21" t="s">
        <v>179</v>
      </c>
      <c r="G128" s="21" t="s">
        <v>37</v>
      </c>
      <c r="H128" s="21" t="s">
        <v>178</v>
      </c>
      <c r="I128" s="21" t="s">
        <v>63</v>
      </c>
      <c r="J128" s="21" t="s">
        <v>67</v>
      </c>
      <c r="K128" s="21" t="s">
        <v>68</v>
      </c>
      <c r="L128" s="24">
        <v>30000</v>
      </c>
      <c r="M128" s="24">
        <v>30000</v>
      </c>
      <c r="N128" s="24">
        <v>30000</v>
      </c>
      <c r="O128" s="18"/>
    </row>
    <row r="129" spans="1:15" ht="22.7" customHeight="1" x14ac:dyDescent="0.25">
      <c r="A129" s="22" t="s">
        <v>180</v>
      </c>
      <c r="B129" s="23" t="s">
        <v>151</v>
      </c>
      <c r="C129" s="21" t="s">
        <v>152</v>
      </c>
      <c r="D129" s="21" t="s">
        <v>181</v>
      </c>
      <c r="E129" s="21" t="s">
        <v>71</v>
      </c>
      <c r="F129" s="21" t="s">
        <v>182</v>
      </c>
      <c r="G129" s="21" t="s">
        <v>37</v>
      </c>
      <c r="H129" s="21" t="s">
        <v>181</v>
      </c>
      <c r="I129" s="21" t="s">
        <v>63</v>
      </c>
      <c r="J129" s="21" t="s">
        <v>67</v>
      </c>
      <c r="K129" s="21" t="s">
        <v>68</v>
      </c>
      <c r="L129" s="24">
        <v>200000</v>
      </c>
      <c r="M129" s="24">
        <v>200000</v>
      </c>
      <c r="N129" s="24">
        <v>200000</v>
      </c>
      <c r="O129" s="18"/>
    </row>
    <row r="130" spans="1:15" ht="22.7" customHeight="1" x14ac:dyDescent="0.25">
      <c r="A130" s="22" t="s">
        <v>180</v>
      </c>
      <c r="B130" s="23" t="s">
        <v>151</v>
      </c>
      <c r="C130" s="21" t="s">
        <v>152</v>
      </c>
      <c r="D130" s="21" t="s">
        <v>181</v>
      </c>
      <c r="E130" s="21" t="s">
        <v>73</v>
      </c>
      <c r="F130" s="21" t="s">
        <v>182</v>
      </c>
      <c r="G130" s="21" t="s">
        <v>37</v>
      </c>
      <c r="H130" s="21" t="s">
        <v>181</v>
      </c>
      <c r="I130" s="21" t="s">
        <v>63</v>
      </c>
      <c r="J130" s="21" t="s">
        <v>67</v>
      </c>
      <c r="K130" s="21" t="s">
        <v>68</v>
      </c>
      <c r="L130" s="24">
        <v>150000</v>
      </c>
      <c r="M130" s="24">
        <v>150000</v>
      </c>
      <c r="N130" s="24">
        <v>150000</v>
      </c>
      <c r="O130" s="18"/>
    </row>
    <row r="131" spans="1:15" ht="34.15" customHeight="1" x14ac:dyDescent="0.25">
      <c r="A131" s="22" t="s">
        <v>183</v>
      </c>
      <c r="B131" s="23" t="s">
        <v>151</v>
      </c>
      <c r="C131" s="21" t="s">
        <v>152</v>
      </c>
      <c r="D131" s="21" t="s">
        <v>184</v>
      </c>
      <c r="E131" s="21" t="s">
        <v>64</v>
      </c>
      <c r="F131" s="21" t="s">
        <v>418</v>
      </c>
      <c r="G131" s="21" t="s">
        <v>35</v>
      </c>
      <c r="H131" s="21" t="s">
        <v>184</v>
      </c>
      <c r="I131" s="21" t="s">
        <v>63</v>
      </c>
      <c r="J131" s="21" t="s">
        <v>67</v>
      </c>
      <c r="K131" s="21" t="s">
        <v>68</v>
      </c>
      <c r="L131" s="24">
        <v>407603.72</v>
      </c>
      <c r="M131" s="24">
        <v>370000</v>
      </c>
      <c r="N131" s="24">
        <v>370000</v>
      </c>
      <c r="O131" s="18"/>
    </row>
    <row r="132" spans="1:15" ht="22.7" customHeight="1" x14ac:dyDescent="0.25">
      <c r="A132" s="22" t="s">
        <v>183</v>
      </c>
      <c r="B132" s="23" t="s">
        <v>151</v>
      </c>
      <c r="C132" s="21" t="s">
        <v>152</v>
      </c>
      <c r="D132" s="21" t="s">
        <v>184</v>
      </c>
      <c r="E132" s="21" t="s">
        <v>71</v>
      </c>
      <c r="F132" s="21" t="s">
        <v>189</v>
      </c>
      <c r="G132" s="21" t="s">
        <v>37</v>
      </c>
      <c r="H132" s="21" t="s">
        <v>184</v>
      </c>
      <c r="I132" s="21" t="s">
        <v>63</v>
      </c>
      <c r="J132" s="21" t="s">
        <v>67</v>
      </c>
      <c r="K132" s="21" t="s">
        <v>68</v>
      </c>
      <c r="L132" s="24">
        <v>400000</v>
      </c>
      <c r="M132" s="24">
        <v>400000</v>
      </c>
      <c r="N132" s="24">
        <v>400000</v>
      </c>
      <c r="O132" s="18"/>
    </row>
    <row r="133" spans="1:15" ht="22.7" customHeight="1" x14ac:dyDescent="0.25">
      <c r="A133" s="22" t="s">
        <v>183</v>
      </c>
      <c r="B133" s="23" t="s">
        <v>151</v>
      </c>
      <c r="C133" s="21" t="s">
        <v>152</v>
      </c>
      <c r="D133" s="21" t="s">
        <v>184</v>
      </c>
      <c r="E133" s="21" t="s">
        <v>73</v>
      </c>
      <c r="F133" s="21" t="s">
        <v>189</v>
      </c>
      <c r="G133" s="21" t="s">
        <v>37</v>
      </c>
      <c r="H133" s="21" t="s">
        <v>184</v>
      </c>
      <c r="I133" s="21" t="s">
        <v>63</v>
      </c>
      <c r="J133" s="21" t="s">
        <v>67</v>
      </c>
      <c r="K133" s="21" t="s">
        <v>68</v>
      </c>
      <c r="L133" s="24">
        <v>344000</v>
      </c>
      <c r="M133" s="24">
        <v>344000</v>
      </c>
      <c r="N133" s="24">
        <v>344000</v>
      </c>
      <c r="O133" s="18"/>
    </row>
    <row r="134" spans="1:15" ht="22.7" customHeight="1" x14ac:dyDescent="0.25">
      <c r="A134" s="22" t="s">
        <v>183</v>
      </c>
      <c r="B134" s="23" t="s">
        <v>151</v>
      </c>
      <c r="C134" s="21" t="s">
        <v>152</v>
      </c>
      <c r="D134" s="21" t="s">
        <v>184</v>
      </c>
      <c r="E134" s="21" t="s">
        <v>76</v>
      </c>
      <c r="F134" s="21" t="s">
        <v>185</v>
      </c>
      <c r="G134" s="21" t="s">
        <v>37</v>
      </c>
      <c r="H134" s="21" t="s">
        <v>184</v>
      </c>
      <c r="I134" s="21" t="s">
        <v>63</v>
      </c>
      <c r="J134" s="21" t="s">
        <v>67</v>
      </c>
      <c r="K134" s="21" t="s">
        <v>68</v>
      </c>
      <c r="L134" s="24">
        <v>727000</v>
      </c>
      <c r="M134" s="24">
        <v>727000</v>
      </c>
      <c r="N134" s="24">
        <v>727000</v>
      </c>
      <c r="O134" s="18"/>
    </row>
    <row r="135" spans="1:15" ht="22.7" customHeight="1" x14ac:dyDescent="0.25">
      <c r="A135" s="22" t="s">
        <v>186</v>
      </c>
      <c r="B135" s="23" t="s">
        <v>151</v>
      </c>
      <c r="C135" s="21" t="s">
        <v>152</v>
      </c>
      <c r="D135" s="21" t="s">
        <v>187</v>
      </c>
      <c r="E135" s="21" t="s">
        <v>73</v>
      </c>
      <c r="F135" s="21" t="s">
        <v>188</v>
      </c>
      <c r="G135" s="21" t="s">
        <v>37</v>
      </c>
      <c r="H135" s="21" t="s">
        <v>187</v>
      </c>
      <c r="I135" s="21" t="s">
        <v>63</v>
      </c>
      <c r="J135" s="21" t="s">
        <v>67</v>
      </c>
      <c r="K135" s="21" t="s">
        <v>68</v>
      </c>
      <c r="L135" s="24">
        <v>76000</v>
      </c>
      <c r="M135" s="24">
        <v>76000</v>
      </c>
      <c r="N135" s="24">
        <v>76000</v>
      </c>
      <c r="O135" s="18"/>
    </row>
    <row r="136" spans="1:15" ht="34.15" customHeight="1" x14ac:dyDescent="0.25">
      <c r="A136" s="22" t="s">
        <v>190</v>
      </c>
      <c r="B136" s="23" t="s">
        <v>191</v>
      </c>
      <c r="C136" s="21" t="s">
        <v>192</v>
      </c>
      <c r="D136" s="21" t="s">
        <v>63</v>
      </c>
      <c r="E136" s="21" t="s">
        <v>64</v>
      </c>
      <c r="F136" s="21" t="s">
        <v>65</v>
      </c>
      <c r="G136" s="21" t="s">
        <v>66</v>
      </c>
      <c r="H136" s="21" t="s">
        <v>63</v>
      </c>
      <c r="I136" s="21" t="s">
        <v>63</v>
      </c>
      <c r="J136" s="21" t="s">
        <v>67</v>
      </c>
      <c r="K136" s="21" t="s">
        <v>68</v>
      </c>
      <c r="L136" s="24">
        <v>19577020.039999999</v>
      </c>
      <c r="M136" s="24">
        <v>19275120</v>
      </c>
      <c r="N136" s="24">
        <v>19275120</v>
      </c>
      <c r="O136" s="18"/>
    </row>
    <row r="137" spans="1:15" ht="34.15" customHeight="1" x14ac:dyDescent="0.25">
      <c r="A137" s="22" t="s">
        <v>157</v>
      </c>
      <c r="B137" s="23" t="s">
        <v>191</v>
      </c>
      <c r="C137" s="21" t="s">
        <v>192</v>
      </c>
      <c r="D137" s="21" t="s">
        <v>158</v>
      </c>
      <c r="E137" s="21" t="s">
        <v>64</v>
      </c>
      <c r="F137" s="21" t="s">
        <v>415</v>
      </c>
      <c r="G137" s="21" t="s">
        <v>35</v>
      </c>
      <c r="H137" s="21" t="s">
        <v>158</v>
      </c>
      <c r="I137" s="21" t="s">
        <v>63</v>
      </c>
      <c r="J137" s="21" t="s">
        <v>67</v>
      </c>
      <c r="K137" s="21" t="s">
        <v>68</v>
      </c>
      <c r="L137" s="24">
        <v>301900.03999999998</v>
      </c>
      <c r="M137" s="24"/>
      <c r="N137" s="24"/>
      <c r="O137" s="18"/>
    </row>
    <row r="138" spans="1:15" ht="22.7" customHeight="1" x14ac:dyDescent="0.25">
      <c r="A138" s="22" t="s">
        <v>157</v>
      </c>
      <c r="B138" s="23" t="s">
        <v>191</v>
      </c>
      <c r="C138" s="21" t="s">
        <v>192</v>
      </c>
      <c r="D138" s="21" t="s">
        <v>158</v>
      </c>
      <c r="E138" s="21" t="s">
        <v>71</v>
      </c>
      <c r="F138" s="21" t="s">
        <v>159</v>
      </c>
      <c r="G138" s="21" t="s">
        <v>37</v>
      </c>
      <c r="H138" s="21" t="s">
        <v>158</v>
      </c>
      <c r="I138" s="21" t="s">
        <v>63</v>
      </c>
      <c r="J138" s="21" t="s">
        <v>67</v>
      </c>
      <c r="K138" s="21" t="s">
        <v>68</v>
      </c>
      <c r="L138" s="24">
        <v>9378860</v>
      </c>
      <c r="M138" s="24">
        <v>9378860</v>
      </c>
      <c r="N138" s="24">
        <v>9378860</v>
      </c>
      <c r="O138" s="18"/>
    </row>
    <row r="139" spans="1:15" ht="22.7" customHeight="1" x14ac:dyDescent="0.25">
      <c r="A139" s="22" t="s">
        <v>157</v>
      </c>
      <c r="B139" s="23" t="s">
        <v>191</v>
      </c>
      <c r="C139" s="21" t="s">
        <v>192</v>
      </c>
      <c r="D139" s="21" t="s">
        <v>158</v>
      </c>
      <c r="E139" s="21" t="s">
        <v>73</v>
      </c>
      <c r="F139" s="21" t="s">
        <v>159</v>
      </c>
      <c r="G139" s="21" t="s">
        <v>37</v>
      </c>
      <c r="H139" s="21" t="s">
        <v>158</v>
      </c>
      <c r="I139" s="21" t="s">
        <v>63</v>
      </c>
      <c r="J139" s="21" t="s">
        <v>67</v>
      </c>
      <c r="K139" s="21" t="s">
        <v>68</v>
      </c>
      <c r="L139" s="24">
        <v>9896260</v>
      </c>
      <c r="M139" s="24">
        <v>9896260</v>
      </c>
      <c r="N139" s="24">
        <v>9896260</v>
      </c>
      <c r="O139" s="18"/>
    </row>
    <row r="140" spans="1:15" ht="34.15" customHeight="1" x14ac:dyDescent="0.25">
      <c r="A140" s="126" t="s">
        <v>59</v>
      </c>
      <c r="B140" s="19" t="s">
        <v>60</v>
      </c>
      <c r="C140" s="20" t="s">
        <v>61</v>
      </c>
      <c r="D140" s="21" t="s">
        <v>63</v>
      </c>
      <c r="E140" s="21" t="s">
        <v>64</v>
      </c>
      <c r="F140" s="21" t="s">
        <v>65</v>
      </c>
      <c r="G140" s="21" t="s">
        <v>66</v>
      </c>
      <c r="H140" s="21" t="s">
        <v>63</v>
      </c>
      <c r="I140" s="21" t="s">
        <v>61</v>
      </c>
      <c r="J140" s="21" t="s">
        <v>67</v>
      </c>
      <c r="K140" s="21" t="s">
        <v>68</v>
      </c>
      <c r="L140" s="17">
        <v>-150000</v>
      </c>
      <c r="M140" s="17">
        <v>-150000</v>
      </c>
      <c r="N140" s="17">
        <v>-150000</v>
      </c>
      <c r="O140" s="18"/>
    </row>
    <row r="141" spans="1:15" ht="34.15" customHeight="1" x14ac:dyDescent="0.25">
      <c r="A141" s="26" t="s">
        <v>194</v>
      </c>
      <c r="B141" s="125" t="s">
        <v>193</v>
      </c>
      <c r="C141" s="16" t="s">
        <v>475</v>
      </c>
      <c r="D141" s="21" t="s">
        <v>195</v>
      </c>
      <c r="E141" s="21" t="s">
        <v>64</v>
      </c>
      <c r="F141" s="21" t="s">
        <v>69</v>
      </c>
      <c r="G141" s="21" t="s">
        <v>35</v>
      </c>
      <c r="H141" s="21" t="s">
        <v>195</v>
      </c>
      <c r="I141" s="21" t="s">
        <v>61</v>
      </c>
      <c r="J141" s="21" t="s">
        <v>67</v>
      </c>
      <c r="K141" s="21" t="s">
        <v>68</v>
      </c>
      <c r="L141" s="17">
        <v>-150000</v>
      </c>
      <c r="M141" s="17">
        <v>-150000</v>
      </c>
      <c r="N141" s="17">
        <v>-150000</v>
      </c>
      <c r="O141" s="18"/>
    </row>
    <row r="142" spans="1:15" ht="34.15" customHeight="1" x14ac:dyDescent="0.25">
      <c r="A142" s="126" t="s">
        <v>93</v>
      </c>
      <c r="B142" s="19" t="s">
        <v>94</v>
      </c>
      <c r="C142" s="20" t="s">
        <v>63</v>
      </c>
      <c r="D142" s="21" t="s">
        <v>63</v>
      </c>
      <c r="E142" s="21" t="s">
        <v>64</v>
      </c>
      <c r="F142" s="21" t="s">
        <v>65</v>
      </c>
      <c r="G142" s="21" t="s">
        <v>66</v>
      </c>
      <c r="H142" s="21" t="s">
        <v>63</v>
      </c>
      <c r="I142" s="21" t="s">
        <v>63</v>
      </c>
      <c r="J142" s="21" t="s">
        <v>67</v>
      </c>
      <c r="K142" s="21" t="s">
        <v>68</v>
      </c>
      <c r="L142" s="17"/>
      <c r="M142" s="17"/>
      <c r="N142" s="17"/>
      <c r="O142" s="18"/>
    </row>
  </sheetData>
  <mergeCells count="27"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  <mergeCell ref="N5:O5"/>
    <mergeCell ref="N6:O6"/>
    <mergeCell ref="N9:O9"/>
    <mergeCell ref="N7:O7"/>
    <mergeCell ref="N2:O2"/>
    <mergeCell ref="N3:O3"/>
    <mergeCell ref="N4:O4"/>
  </mergeCells>
  <pageMargins left="0.59055118110236227" right="0.51181102362204722" top="0.39370078740157483" bottom="0.31496062992125984" header="0.19685039370078741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topLeftCell="A19" workbookViewId="0">
      <selection activeCell="BX47" sqref="BX47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3" max="106" width="11.7109375" customWidth="1"/>
  </cols>
  <sheetData>
    <row r="1" spans="1:106" ht="13.5" customHeight="1" x14ac:dyDescent="0.25">
      <c r="B1" s="146" t="s">
        <v>196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</row>
    <row r="2" spans="1:106" ht="15" x14ac:dyDescent="0.25"/>
    <row r="3" spans="1:106" ht="11.25" customHeight="1" x14ac:dyDescent="0.25">
      <c r="A3" s="155" t="s">
        <v>197</v>
      </c>
      <c r="B3" s="155"/>
      <c r="C3" s="155"/>
      <c r="D3" s="155"/>
      <c r="E3" s="155"/>
      <c r="F3" s="155"/>
      <c r="G3" s="155"/>
      <c r="H3" s="156"/>
      <c r="I3" s="147" t="s">
        <v>19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61"/>
      <c r="CN3" s="150" t="s">
        <v>198</v>
      </c>
      <c r="CO3" s="155"/>
      <c r="CP3" s="155"/>
      <c r="CQ3" s="155"/>
      <c r="CR3" s="155"/>
      <c r="CS3" s="155"/>
      <c r="CT3" s="155"/>
      <c r="CU3" s="156"/>
      <c r="CV3" s="150" t="s">
        <v>199</v>
      </c>
      <c r="CW3" s="150" t="s">
        <v>200</v>
      </c>
      <c r="CX3" s="150" t="s">
        <v>394</v>
      </c>
      <c r="CY3" s="143" t="s">
        <v>29</v>
      </c>
      <c r="CZ3" s="144"/>
      <c r="DA3" s="144"/>
      <c r="DB3" s="145"/>
    </row>
    <row r="4" spans="1:106" ht="11.25" customHeight="1" x14ac:dyDescent="0.25">
      <c r="A4" s="157"/>
      <c r="B4" s="157"/>
      <c r="C4" s="157"/>
      <c r="D4" s="157"/>
      <c r="E4" s="157"/>
      <c r="F4" s="157"/>
      <c r="G4" s="157"/>
      <c r="H4" s="15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62"/>
      <c r="CN4" s="151"/>
      <c r="CO4" s="157"/>
      <c r="CP4" s="157"/>
      <c r="CQ4" s="157"/>
      <c r="CR4" s="157"/>
      <c r="CS4" s="157"/>
      <c r="CT4" s="157"/>
      <c r="CU4" s="158"/>
      <c r="CV4" s="151"/>
      <c r="CW4" s="151"/>
      <c r="CX4" s="151"/>
      <c r="CY4" s="25" t="s">
        <v>56</v>
      </c>
      <c r="CZ4" s="25" t="s">
        <v>57</v>
      </c>
      <c r="DA4" s="25" t="s">
        <v>412</v>
      </c>
      <c r="DB4" s="153" t="s">
        <v>30</v>
      </c>
    </row>
    <row r="5" spans="1:106" ht="39" customHeight="1" x14ac:dyDescent="0.25">
      <c r="A5" s="159"/>
      <c r="B5" s="159"/>
      <c r="C5" s="159"/>
      <c r="D5" s="159"/>
      <c r="E5" s="159"/>
      <c r="F5" s="159"/>
      <c r="G5" s="159"/>
      <c r="H5" s="160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63"/>
      <c r="CN5" s="152"/>
      <c r="CO5" s="159"/>
      <c r="CP5" s="159"/>
      <c r="CQ5" s="159"/>
      <c r="CR5" s="159"/>
      <c r="CS5" s="159"/>
      <c r="CT5" s="159"/>
      <c r="CU5" s="160"/>
      <c r="CV5" s="152"/>
      <c r="CW5" s="152"/>
      <c r="CX5" s="152"/>
      <c r="CY5" s="8" t="s">
        <v>201</v>
      </c>
      <c r="CZ5" s="27" t="s">
        <v>202</v>
      </c>
      <c r="DA5" s="27" t="s">
        <v>203</v>
      </c>
      <c r="DB5" s="154"/>
    </row>
    <row r="6" spans="1:106" ht="13.9" customHeight="1" thickBot="1" x14ac:dyDescent="0.3">
      <c r="A6" s="164" t="s">
        <v>34</v>
      </c>
      <c r="B6" s="164"/>
      <c r="C6" s="164"/>
      <c r="D6" s="164"/>
      <c r="E6" s="164"/>
      <c r="F6" s="164"/>
      <c r="G6" s="164"/>
      <c r="H6" s="165"/>
      <c r="I6" s="164" t="s">
        <v>35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5"/>
      <c r="CN6" s="166" t="s">
        <v>36</v>
      </c>
      <c r="CO6" s="167"/>
      <c r="CP6" s="167"/>
      <c r="CQ6" s="167"/>
      <c r="CR6" s="167"/>
      <c r="CS6" s="167"/>
      <c r="CT6" s="167"/>
      <c r="CU6" s="168"/>
      <c r="CV6" s="128" t="s">
        <v>37</v>
      </c>
      <c r="CW6" s="128" t="s">
        <v>204</v>
      </c>
      <c r="CX6" s="128" t="s">
        <v>395</v>
      </c>
      <c r="CY6" s="128" t="s">
        <v>38</v>
      </c>
      <c r="CZ6" s="128" t="s">
        <v>39</v>
      </c>
      <c r="DA6" s="128" t="s">
        <v>40</v>
      </c>
      <c r="DB6" s="28" t="s">
        <v>41</v>
      </c>
    </row>
    <row r="7" spans="1:106" ht="12.75" customHeight="1" x14ac:dyDescent="0.25">
      <c r="A7" s="169">
        <v>1</v>
      </c>
      <c r="B7" s="169"/>
      <c r="C7" s="169"/>
      <c r="D7" s="169"/>
      <c r="E7" s="169"/>
      <c r="F7" s="169"/>
      <c r="G7" s="169"/>
      <c r="H7" s="170"/>
      <c r="I7" s="171" t="s">
        <v>476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3" t="s">
        <v>205</v>
      </c>
      <c r="CO7" s="174"/>
      <c r="CP7" s="174"/>
      <c r="CQ7" s="174"/>
      <c r="CR7" s="174"/>
      <c r="CS7" s="174"/>
      <c r="CT7" s="174"/>
      <c r="CU7" s="175"/>
      <c r="CV7" s="13" t="s">
        <v>0</v>
      </c>
      <c r="CW7" s="13" t="s">
        <v>46</v>
      </c>
      <c r="CX7" s="13" t="s">
        <v>46</v>
      </c>
      <c r="CY7" s="14">
        <v>119467266.26000001</v>
      </c>
      <c r="CZ7" s="14">
        <v>119844631.52</v>
      </c>
      <c r="DA7" s="14">
        <v>118111154</v>
      </c>
      <c r="DB7" s="15"/>
    </row>
    <row r="8" spans="1:106" ht="24" customHeight="1" x14ac:dyDescent="0.25">
      <c r="A8" s="176" t="s">
        <v>209</v>
      </c>
      <c r="B8" s="176"/>
      <c r="C8" s="176"/>
      <c r="D8" s="176"/>
      <c r="E8" s="176"/>
      <c r="F8" s="176"/>
      <c r="G8" s="176"/>
      <c r="H8" s="177"/>
      <c r="I8" s="178" t="s">
        <v>419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80" t="s">
        <v>208</v>
      </c>
      <c r="CO8" s="176"/>
      <c r="CP8" s="176"/>
      <c r="CQ8" s="176"/>
      <c r="CR8" s="176"/>
      <c r="CS8" s="176"/>
      <c r="CT8" s="176"/>
      <c r="CU8" s="177"/>
      <c r="CV8" s="16" t="s">
        <v>0</v>
      </c>
      <c r="CW8" s="16" t="s">
        <v>46</v>
      </c>
      <c r="CX8" s="16" t="s">
        <v>46</v>
      </c>
      <c r="CY8" s="17">
        <v>282104.88</v>
      </c>
      <c r="CZ8" s="17"/>
      <c r="DA8" s="17"/>
      <c r="DB8" s="18"/>
    </row>
    <row r="9" spans="1:106" ht="24" customHeight="1" x14ac:dyDescent="0.25">
      <c r="A9" s="176" t="s">
        <v>207</v>
      </c>
      <c r="B9" s="176"/>
      <c r="C9" s="176"/>
      <c r="D9" s="176"/>
      <c r="E9" s="176"/>
      <c r="F9" s="176"/>
      <c r="G9" s="176"/>
      <c r="H9" s="177"/>
      <c r="I9" s="178" t="s">
        <v>420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80" t="s">
        <v>210</v>
      </c>
      <c r="CO9" s="176"/>
      <c r="CP9" s="176"/>
      <c r="CQ9" s="176"/>
      <c r="CR9" s="176"/>
      <c r="CS9" s="176"/>
      <c r="CT9" s="176"/>
      <c r="CU9" s="177"/>
      <c r="CV9" s="16" t="s">
        <v>0</v>
      </c>
      <c r="CW9" s="16" t="s">
        <v>46</v>
      </c>
      <c r="CX9" s="16" t="s">
        <v>46</v>
      </c>
      <c r="CY9" s="17">
        <v>12642644</v>
      </c>
      <c r="CZ9" s="17"/>
      <c r="DA9" s="17"/>
      <c r="DB9" s="18"/>
    </row>
    <row r="10" spans="1:106" ht="24" customHeight="1" x14ac:dyDescent="0.25">
      <c r="A10" s="176" t="s">
        <v>421</v>
      </c>
      <c r="B10" s="176"/>
      <c r="C10" s="176"/>
      <c r="D10" s="176"/>
      <c r="E10" s="176"/>
      <c r="F10" s="176"/>
      <c r="G10" s="176"/>
      <c r="H10" s="177"/>
      <c r="I10" s="178" t="s">
        <v>422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80" t="s">
        <v>423</v>
      </c>
      <c r="CO10" s="176"/>
      <c r="CP10" s="176"/>
      <c r="CQ10" s="176"/>
      <c r="CR10" s="176"/>
      <c r="CS10" s="176"/>
      <c r="CT10" s="176"/>
      <c r="CU10" s="177"/>
      <c r="CV10" s="16" t="s">
        <v>0</v>
      </c>
      <c r="CW10" s="16" t="s">
        <v>46</v>
      </c>
      <c r="CX10" s="16" t="s">
        <v>46</v>
      </c>
      <c r="CY10" s="17">
        <v>12642644</v>
      </c>
      <c r="CZ10" s="17"/>
      <c r="DA10" s="17"/>
      <c r="DB10" s="18"/>
    </row>
    <row r="11" spans="1:106" ht="24" customHeight="1" x14ac:dyDescent="0.25">
      <c r="A11" s="176" t="s">
        <v>424</v>
      </c>
      <c r="B11" s="176"/>
      <c r="C11" s="176"/>
      <c r="D11" s="176"/>
      <c r="E11" s="176"/>
      <c r="F11" s="176"/>
      <c r="G11" s="176"/>
      <c r="H11" s="177"/>
      <c r="I11" s="178" t="s">
        <v>425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80" t="s">
        <v>426</v>
      </c>
      <c r="CO11" s="176"/>
      <c r="CP11" s="176"/>
      <c r="CQ11" s="176"/>
      <c r="CR11" s="176"/>
      <c r="CS11" s="176"/>
      <c r="CT11" s="176"/>
      <c r="CU11" s="177"/>
      <c r="CV11" s="16" t="s">
        <v>206</v>
      </c>
      <c r="CW11" s="16" t="s">
        <v>68</v>
      </c>
      <c r="CX11" s="16" t="s">
        <v>46</v>
      </c>
      <c r="CY11" s="17">
        <v>12642644</v>
      </c>
      <c r="CZ11" s="17"/>
      <c r="DA11" s="17"/>
      <c r="DB11" s="18"/>
    </row>
    <row r="12" spans="1:106" ht="24" customHeight="1" x14ac:dyDescent="0.25">
      <c r="A12" s="176" t="s">
        <v>211</v>
      </c>
      <c r="B12" s="176"/>
      <c r="C12" s="176"/>
      <c r="D12" s="176"/>
      <c r="E12" s="176"/>
      <c r="F12" s="176"/>
      <c r="G12" s="176"/>
      <c r="H12" s="177"/>
      <c r="I12" s="178" t="s">
        <v>427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80" t="s">
        <v>212</v>
      </c>
      <c r="CO12" s="176"/>
      <c r="CP12" s="176"/>
      <c r="CQ12" s="176"/>
      <c r="CR12" s="176"/>
      <c r="CS12" s="176"/>
      <c r="CT12" s="176"/>
      <c r="CU12" s="177"/>
      <c r="CV12" s="16" t="s">
        <v>0</v>
      </c>
      <c r="CW12" s="16" t="s">
        <v>46</v>
      </c>
      <c r="CX12" s="16" t="s">
        <v>46</v>
      </c>
      <c r="CY12" s="17">
        <v>106542517.38</v>
      </c>
      <c r="CZ12" s="17">
        <v>119844631.52</v>
      </c>
      <c r="DA12" s="17">
        <v>118111154</v>
      </c>
      <c r="DB12" s="18"/>
    </row>
    <row r="13" spans="1:106" ht="24" customHeight="1" x14ac:dyDescent="0.25">
      <c r="A13" s="176" t="s">
        <v>213</v>
      </c>
      <c r="B13" s="176"/>
      <c r="C13" s="176"/>
      <c r="D13" s="176"/>
      <c r="E13" s="176"/>
      <c r="F13" s="176"/>
      <c r="G13" s="176"/>
      <c r="H13" s="177"/>
      <c r="I13" s="178" t="s">
        <v>428</v>
      </c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80" t="s">
        <v>214</v>
      </c>
      <c r="CO13" s="176"/>
      <c r="CP13" s="176"/>
      <c r="CQ13" s="176"/>
      <c r="CR13" s="176"/>
      <c r="CS13" s="176"/>
      <c r="CT13" s="176"/>
      <c r="CU13" s="177"/>
      <c r="CV13" s="16" t="s">
        <v>0</v>
      </c>
      <c r="CW13" s="16" t="s">
        <v>46</v>
      </c>
      <c r="CX13" s="16" t="s">
        <v>46</v>
      </c>
      <c r="CY13" s="17">
        <v>80869403.599999994</v>
      </c>
      <c r="CZ13" s="17">
        <v>95176703.519999996</v>
      </c>
      <c r="DA13" s="17">
        <v>93443226</v>
      </c>
      <c r="DB13" s="18"/>
    </row>
    <row r="14" spans="1:106" ht="24" customHeight="1" x14ac:dyDescent="0.25">
      <c r="A14" s="176" t="s">
        <v>215</v>
      </c>
      <c r="B14" s="176"/>
      <c r="C14" s="176"/>
      <c r="D14" s="176"/>
      <c r="E14" s="176"/>
      <c r="F14" s="176"/>
      <c r="G14" s="176"/>
      <c r="H14" s="177"/>
      <c r="I14" s="178" t="s">
        <v>429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80" t="s">
        <v>216</v>
      </c>
      <c r="CO14" s="176"/>
      <c r="CP14" s="176"/>
      <c r="CQ14" s="176"/>
      <c r="CR14" s="176"/>
      <c r="CS14" s="176"/>
      <c r="CT14" s="176"/>
      <c r="CU14" s="177"/>
      <c r="CV14" s="16" t="s">
        <v>430</v>
      </c>
      <c r="CW14" s="16" t="s">
        <v>46</v>
      </c>
      <c r="CX14" s="16" t="s">
        <v>46</v>
      </c>
      <c r="CY14" s="17">
        <v>80869403.599999994</v>
      </c>
      <c r="CZ14" s="17">
        <v>95176703.519999996</v>
      </c>
      <c r="DA14" s="17">
        <v>93443226</v>
      </c>
      <c r="DB14" s="18"/>
    </row>
    <row r="15" spans="1:106" ht="24" customHeight="1" x14ac:dyDescent="0.25">
      <c r="A15" s="176" t="s">
        <v>217</v>
      </c>
      <c r="B15" s="176"/>
      <c r="C15" s="176"/>
      <c r="D15" s="176"/>
      <c r="E15" s="176"/>
      <c r="F15" s="176"/>
      <c r="G15" s="176"/>
      <c r="H15" s="177"/>
      <c r="I15" s="178" t="s">
        <v>431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80" t="s">
        <v>218</v>
      </c>
      <c r="CO15" s="176"/>
      <c r="CP15" s="176"/>
      <c r="CQ15" s="176"/>
      <c r="CR15" s="176"/>
      <c r="CS15" s="176"/>
      <c r="CT15" s="176"/>
      <c r="CU15" s="177"/>
      <c r="CV15" s="16" t="s">
        <v>0</v>
      </c>
      <c r="CW15" s="16" t="s">
        <v>46</v>
      </c>
      <c r="CX15" s="16" t="s">
        <v>46</v>
      </c>
      <c r="CY15" s="17">
        <v>11647928</v>
      </c>
      <c r="CZ15" s="17">
        <v>11647928</v>
      </c>
      <c r="DA15" s="17">
        <v>11647928</v>
      </c>
      <c r="DB15" s="18"/>
    </row>
    <row r="16" spans="1:106" ht="24" customHeight="1" x14ac:dyDescent="0.25">
      <c r="A16" s="176" t="s">
        <v>219</v>
      </c>
      <c r="B16" s="176"/>
      <c r="C16" s="176"/>
      <c r="D16" s="176"/>
      <c r="E16" s="176"/>
      <c r="F16" s="176"/>
      <c r="G16" s="176"/>
      <c r="H16" s="177"/>
      <c r="I16" s="178" t="s">
        <v>429</v>
      </c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80" t="s">
        <v>220</v>
      </c>
      <c r="CO16" s="176"/>
      <c r="CP16" s="176"/>
      <c r="CQ16" s="176"/>
      <c r="CR16" s="176"/>
      <c r="CS16" s="176"/>
      <c r="CT16" s="176"/>
      <c r="CU16" s="177"/>
      <c r="CV16" s="16" t="s">
        <v>0</v>
      </c>
      <c r="CW16" s="16" t="s">
        <v>46</v>
      </c>
      <c r="CX16" s="16" t="s">
        <v>46</v>
      </c>
      <c r="CY16" s="17">
        <v>11647928</v>
      </c>
      <c r="CZ16" s="17">
        <v>11647928</v>
      </c>
      <c r="DA16" s="17">
        <v>11647928</v>
      </c>
      <c r="DB16" s="18"/>
    </row>
    <row r="17" spans="1:106" ht="24" customHeight="1" x14ac:dyDescent="0.25">
      <c r="A17" s="176" t="s">
        <v>432</v>
      </c>
      <c r="B17" s="176"/>
      <c r="C17" s="176"/>
      <c r="D17" s="176"/>
      <c r="E17" s="176"/>
      <c r="F17" s="176"/>
      <c r="G17" s="176"/>
      <c r="H17" s="177"/>
      <c r="I17" s="178" t="s">
        <v>433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80" t="s">
        <v>434</v>
      </c>
      <c r="CO17" s="176"/>
      <c r="CP17" s="176"/>
      <c r="CQ17" s="176"/>
      <c r="CR17" s="176"/>
      <c r="CS17" s="176"/>
      <c r="CT17" s="176"/>
      <c r="CU17" s="177"/>
      <c r="CV17" s="16" t="s">
        <v>430</v>
      </c>
      <c r="CW17" s="16" t="s">
        <v>68</v>
      </c>
      <c r="CX17" s="16" t="s">
        <v>46</v>
      </c>
      <c r="CY17" s="17">
        <v>11647928</v>
      </c>
      <c r="CZ17" s="17">
        <v>11647928</v>
      </c>
      <c r="DA17" s="17">
        <v>11647928</v>
      </c>
      <c r="DB17" s="18"/>
    </row>
    <row r="18" spans="1:106" ht="24" customHeight="1" x14ac:dyDescent="0.25">
      <c r="A18" s="176" t="s">
        <v>221</v>
      </c>
      <c r="B18" s="176"/>
      <c r="C18" s="176"/>
      <c r="D18" s="176"/>
      <c r="E18" s="176"/>
      <c r="F18" s="176"/>
      <c r="G18" s="176"/>
      <c r="H18" s="177"/>
      <c r="I18" s="178" t="s">
        <v>435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80" t="s">
        <v>222</v>
      </c>
      <c r="CO18" s="176"/>
      <c r="CP18" s="176"/>
      <c r="CQ18" s="176"/>
      <c r="CR18" s="176"/>
      <c r="CS18" s="176"/>
      <c r="CT18" s="176"/>
      <c r="CU18" s="177"/>
      <c r="CV18" s="16" t="s">
        <v>0</v>
      </c>
      <c r="CW18" s="16" t="s">
        <v>46</v>
      </c>
      <c r="CX18" s="16" t="s">
        <v>46</v>
      </c>
      <c r="CY18" s="17">
        <v>14025185.779999999</v>
      </c>
      <c r="CZ18" s="17">
        <v>13020000</v>
      </c>
      <c r="DA18" s="17">
        <v>13020000</v>
      </c>
      <c r="DB18" s="18"/>
    </row>
    <row r="19" spans="1:106" ht="24" customHeight="1" x14ac:dyDescent="0.25">
      <c r="A19" s="176" t="s">
        <v>223</v>
      </c>
      <c r="B19" s="176"/>
      <c r="C19" s="176"/>
      <c r="D19" s="176"/>
      <c r="E19" s="176"/>
      <c r="F19" s="176"/>
      <c r="G19" s="176"/>
      <c r="H19" s="177"/>
      <c r="I19" s="178" t="s">
        <v>429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0" t="s">
        <v>224</v>
      </c>
      <c r="CO19" s="176"/>
      <c r="CP19" s="176"/>
      <c r="CQ19" s="176"/>
      <c r="CR19" s="176"/>
      <c r="CS19" s="176"/>
      <c r="CT19" s="176"/>
      <c r="CU19" s="177"/>
      <c r="CV19" s="16" t="s">
        <v>0</v>
      </c>
      <c r="CW19" s="16" t="s">
        <v>46</v>
      </c>
      <c r="CX19" s="16" t="s">
        <v>46</v>
      </c>
      <c r="CY19" s="17">
        <v>14025185.779999999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76" t="s">
        <v>436</v>
      </c>
      <c r="B20" s="176"/>
      <c r="C20" s="176"/>
      <c r="D20" s="176"/>
      <c r="E20" s="176"/>
      <c r="F20" s="176"/>
      <c r="G20" s="176"/>
      <c r="H20" s="177"/>
      <c r="I20" s="178" t="s">
        <v>433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80" t="s">
        <v>437</v>
      </c>
      <c r="CO20" s="176"/>
      <c r="CP20" s="176"/>
      <c r="CQ20" s="176"/>
      <c r="CR20" s="176"/>
      <c r="CS20" s="176"/>
      <c r="CT20" s="176"/>
      <c r="CU20" s="177"/>
      <c r="CV20" s="16" t="s">
        <v>430</v>
      </c>
      <c r="CW20" s="16" t="s">
        <v>68</v>
      </c>
      <c r="CX20" s="16" t="s">
        <v>46</v>
      </c>
      <c r="CY20" s="17">
        <v>14025185.779999999</v>
      </c>
      <c r="CZ20" s="17">
        <v>13020000</v>
      </c>
      <c r="DA20" s="17">
        <v>13020000</v>
      </c>
      <c r="DB20" s="18"/>
    </row>
    <row r="21" spans="1:106" ht="24.75" customHeight="1" x14ac:dyDescent="0.25">
      <c r="A21" s="169">
        <v>2</v>
      </c>
      <c r="B21" s="169"/>
      <c r="C21" s="169"/>
      <c r="D21" s="169"/>
      <c r="E21" s="169"/>
      <c r="F21" s="169"/>
      <c r="G21" s="169"/>
      <c r="H21" s="170"/>
      <c r="I21" s="171" t="s">
        <v>477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3" t="s">
        <v>225</v>
      </c>
      <c r="CO21" s="174"/>
      <c r="CP21" s="174"/>
      <c r="CQ21" s="174"/>
      <c r="CR21" s="174"/>
      <c r="CS21" s="174"/>
      <c r="CT21" s="174"/>
      <c r="CU21" s="175"/>
      <c r="CV21" s="13" t="s">
        <v>0</v>
      </c>
      <c r="CW21" s="13" t="s">
        <v>46</v>
      </c>
      <c r="CX21" s="13" t="s">
        <v>46</v>
      </c>
      <c r="CY21" s="14">
        <v>106542517.38</v>
      </c>
      <c r="CZ21" s="14">
        <v>119844631.52</v>
      </c>
      <c r="DA21" s="14">
        <v>118111154</v>
      </c>
      <c r="DB21" s="15"/>
    </row>
    <row r="22" spans="1:106" ht="24" customHeight="1" thickBot="1" x14ac:dyDescent="0.3">
      <c r="A22" s="176" t="s">
        <v>226</v>
      </c>
      <c r="B22" s="176"/>
      <c r="C22" s="176"/>
      <c r="D22" s="176"/>
      <c r="E22" s="176"/>
      <c r="F22" s="176"/>
      <c r="G22" s="176"/>
      <c r="H22" s="177"/>
      <c r="I22" s="178" t="s">
        <v>438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80" t="s">
        <v>227</v>
      </c>
      <c r="CO22" s="176"/>
      <c r="CP22" s="176"/>
      <c r="CQ22" s="176"/>
      <c r="CR22" s="176"/>
      <c r="CS22" s="176"/>
      <c r="CT22" s="176"/>
      <c r="CU22" s="177"/>
      <c r="CV22" s="16" t="s">
        <v>430</v>
      </c>
      <c r="CW22" s="16" t="s">
        <v>46</v>
      </c>
      <c r="CX22" s="16" t="s">
        <v>46</v>
      </c>
      <c r="CY22" s="17">
        <v>106542517.38</v>
      </c>
      <c r="CZ22" s="17">
        <v>119844631.52</v>
      </c>
      <c r="DA22" s="17">
        <v>118111154</v>
      </c>
      <c r="DB22" s="18"/>
    </row>
    <row r="23" spans="1:106" ht="22.5" customHeight="1" x14ac:dyDescent="0.25">
      <c r="A23" s="169">
        <v>3</v>
      </c>
      <c r="B23" s="169"/>
      <c r="C23" s="169"/>
      <c r="D23" s="169"/>
      <c r="E23" s="169"/>
      <c r="F23" s="169"/>
      <c r="G23" s="169"/>
      <c r="H23" s="170"/>
      <c r="I23" s="171" t="s">
        <v>228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3" t="s">
        <v>229</v>
      </c>
      <c r="CO23" s="174"/>
      <c r="CP23" s="174"/>
      <c r="CQ23" s="174"/>
      <c r="CR23" s="174"/>
      <c r="CS23" s="174"/>
      <c r="CT23" s="174"/>
      <c r="CU23" s="175"/>
      <c r="CV23" s="13" t="s">
        <v>0</v>
      </c>
      <c r="CW23" s="13" t="s">
        <v>46</v>
      </c>
      <c r="CX23" s="13" t="s">
        <v>46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24" t="s">
        <v>230</v>
      </c>
    </row>
    <row r="26" spans="1:106" ht="10.15" customHeight="1" x14ac:dyDescent="0.25">
      <c r="I26" s="124" t="s">
        <v>231</v>
      </c>
      <c r="AQ26" s="184" t="s">
        <v>241</v>
      </c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Y26" s="184" t="s">
        <v>242</v>
      </c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</row>
    <row r="27" spans="1:106" ht="7.9" customHeight="1" x14ac:dyDescent="0.25">
      <c r="AQ27" s="185" t="s">
        <v>232</v>
      </c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K27" s="185" t="s">
        <v>233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Y27" s="185" t="s">
        <v>5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0.15" customHeight="1" x14ac:dyDescent="0.25">
      <c r="I29" s="124" t="s">
        <v>234</v>
      </c>
      <c r="AM29" s="184" t="s">
        <v>481</v>
      </c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G29" s="184" t="s">
        <v>243</v>
      </c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CA29" s="186" t="s">
        <v>482</v>
      </c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</row>
    <row r="30" spans="1:106" ht="7.9" customHeight="1" x14ac:dyDescent="0.25">
      <c r="AM30" s="185" t="s">
        <v>232</v>
      </c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G30" s="185" t="s">
        <v>235</v>
      </c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CA30" s="185" t="s">
        <v>236</v>
      </c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88" t="s">
        <v>237</v>
      </c>
      <c r="J32" s="188"/>
      <c r="K32" s="186" t="s">
        <v>483</v>
      </c>
      <c r="L32" s="187"/>
      <c r="M32" s="187"/>
      <c r="N32" s="189" t="s">
        <v>237</v>
      </c>
      <c r="O32" s="189"/>
      <c r="Q32" s="187" t="s">
        <v>443</v>
      </c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23"/>
      <c r="AG32" s="190" t="s">
        <v>430</v>
      </c>
      <c r="AH32" s="191"/>
      <c r="AI32" s="191"/>
      <c r="AJ32" s="191"/>
      <c r="AK32" s="191"/>
      <c r="AL32" s="124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0.15" customHeight="1" x14ac:dyDescent="0.25">
      <c r="A36" s="181" t="s">
        <v>486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3"/>
    </row>
    <row r="37" spans="1:91" ht="7.9" customHeight="1" x14ac:dyDescent="0.25">
      <c r="A37" s="192" t="s">
        <v>240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93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0.15" customHeight="1" x14ac:dyDescent="0.25">
      <c r="A39" s="194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AH39" s="184" t="s">
        <v>485</v>
      </c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3"/>
    </row>
    <row r="40" spans="1:91" ht="7.9" customHeight="1" x14ac:dyDescent="0.25">
      <c r="A40" s="192" t="s">
        <v>233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AH40" s="185" t="s">
        <v>5</v>
      </c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93"/>
    </row>
    <row r="41" spans="1:91" ht="10.15" customHeight="1" x14ac:dyDescent="0.25">
      <c r="A41" s="32"/>
      <c r="CM41" s="33"/>
    </row>
    <row r="42" spans="1:91" ht="10.15" customHeight="1" x14ac:dyDescent="0.25">
      <c r="A42" s="197" t="s">
        <v>237</v>
      </c>
      <c r="B42" s="188"/>
      <c r="C42" s="186" t="s">
        <v>483</v>
      </c>
      <c r="D42" s="187"/>
      <c r="E42" s="187"/>
      <c r="F42" s="189" t="s">
        <v>237</v>
      </c>
      <c r="G42" s="189"/>
      <c r="I42" s="186" t="s">
        <v>443</v>
      </c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8">
        <v>20</v>
      </c>
      <c r="Y42" s="188"/>
      <c r="Z42" s="188"/>
      <c r="AA42" s="195" t="s">
        <v>484</v>
      </c>
      <c r="AB42" s="196"/>
      <c r="AC42" s="196"/>
      <c r="AD42" s="124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AA42:AC42"/>
    <mergeCell ref="A42:B42"/>
    <mergeCell ref="C42:E42"/>
    <mergeCell ref="F42:G42"/>
    <mergeCell ref="I42:W42"/>
    <mergeCell ref="X42:Z42"/>
    <mergeCell ref="A37:CM37"/>
    <mergeCell ref="A39:Y39"/>
    <mergeCell ref="AH39:CM39"/>
    <mergeCell ref="A40:Y40"/>
    <mergeCell ref="AH40:CM40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Q27:BH27"/>
    <mergeCell ref="BK27:BV27"/>
    <mergeCell ref="BY27:CR27"/>
    <mergeCell ref="AM29:BD29"/>
    <mergeCell ref="BG29:BX29"/>
    <mergeCell ref="CA29:CR29"/>
    <mergeCell ref="A22:H22"/>
    <mergeCell ref="I22:CM22"/>
    <mergeCell ref="CN22:CU22"/>
    <mergeCell ref="A23:H23"/>
    <mergeCell ref="I23:CM23"/>
    <mergeCell ref="CN23:CU23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CX3:CX5"/>
    <mergeCell ref="CY3:DB3"/>
    <mergeCell ref="DB4:DB5"/>
    <mergeCell ref="A3:H5"/>
    <mergeCell ref="I3:CM5"/>
    <mergeCell ref="CN3:CU5"/>
    <mergeCell ref="CW3:CW5"/>
    <mergeCell ref="CV3:CV5"/>
  </mergeCells>
  <pageMargins left="0.59055118110236227" right="0.31496062992125984" top="0.78740157480314965" bottom="0.31496062992125984" header="0.19685039370078741" footer="0.19685039370078741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43" workbookViewId="0">
      <selection activeCell="E19" sqref="E19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199" t="s">
        <v>244</v>
      </c>
      <c r="E1" s="199"/>
    </row>
    <row r="3" spans="1:5" s="40" customFormat="1" x14ac:dyDescent="0.25">
      <c r="A3" s="200" t="s">
        <v>245</v>
      </c>
      <c r="B3" s="200"/>
      <c r="C3" s="200"/>
      <c r="D3" s="200"/>
      <c r="E3" s="200"/>
    </row>
    <row r="5" spans="1:5" x14ac:dyDescent="0.25">
      <c r="A5" s="198" t="s">
        <v>246</v>
      </c>
      <c r="B5" s="198"/>
      <c r="C5" s="198"/>
      <c r="D5" s="198"/>
      <c r="E5" s="198"/>
    </row>
    <row r="7" spans="1:5" x14ac:dyDescent="0.25">
      <c r="A7" s="198" t="s">
        <v>247</v>
      </c>
      <c r="B7" s="198"/>
      <c r="C7" s="198"/>
      <c r="D7" s="198"/>
      <c r="E7" s="198"/>
    </row>
    <row r="9" spans="1:5" ht="80.25" customHeight="1" x14ac:dyDescent="0.25">
      <c r="A9" s="42" t="s">
        <v>248</v>
      </c>
      <c r="B9" s="42" t="s">
        <v>249</v>
      </c>
      <c r="C9" s="42" t="s">
        <v>250</v>
      </c>
      <c r="D9" s="42" t="s">
        <v>251</v>
      </c>
      <c r="E9" s="42" t="s">
        <v>252</v>
      </c>
    </row>
    <row r="10" spans="1:5" ht="60" x14ac:dyDescent="0.25">
      <c r="A10" s="43">
        <v>1</v>
      </c>
      <c r="B10" s="44" t="s">
        <v>253</v>
      </c>
      <c r="C10" s="45">
        <v>550</v>
      </c>
      <c r="D10" s="42">
        <v>1000</v>
      </c>
      <c r="E10" s="45">
        <v>550000</v>
      </c>
    </row>
    <row r="11" spans="1:5" x14ac:dyDescent="0.25">
      <c r="A11" s="201" t="s">
        <v>254</v>
      </c>
      <c r="B11" s="201"/>
      <c r="C11" s="42" t="s">
        <v>46</v>
      </c>
      <c r="D11" s="42" t="s">
        <v>46</v>
      </c>
      <c r="E11" s="45">
        <v>550000</v>
      </c>
    </row>
    <row r="13" spans="1:5" x14ac:dyDescent="0.25">
      <c r="A13" s="198" t="s">
        <v>255</v>
      </c>
      <c r="B13" s="198"/>
      <c r="C13" s="198"/>
      <c r="D13" s="198"/>
      <c r="E13" s="198"/>
    </row>
    <row r="14" spans="1:5" x14ac:dyDescent="0.25">
      <c r="E14" s="88"/>
    </row>
    <row r="15" spans="1:5" x14ac:dyDescent="0.25">
      <c r="A15" s="203" t="s">
        <v>256</v>
      </c>
      <c r="B15" s="198"/>
      <c r="C15" s="198"/>
      <c r="D15" s="198"/>
      <c r="E15" s="198"/>
    </row>
    <row r="17" spans="1:5" ht="39" customHeight="1" x14ac:dyDescent="0.25">
      <c r="A17" s="42" t="s">
        <v>248</v>
      </c>
      <c r="B17" s="204" t="s">
        <v>19</v>
      </c>
      <c r="C17" s="205"/>
      <c r="D17" s="205"/>
      <c r="E17" s="42" t="s">
        <v>252</v>
      </c>
    </row>
    <row r="18" spans="1:5" ht="30" customHeight="1" x14ac:dyDescent="0.25">
      <c r="A18" s="42">
        <v>1</v>
      </c>
      <c r="B18" s="206" t="s">
        <v>257</v>
      </c>
      <c r="C18" s="207"/>
      <c r="D18" s="208"/>
      <c r="E18" s="46">
        <v>356393720</v>
      </c>
    </row>
    <row r="19" spans="1:5" x14ac:dyDescent="0.25">
      <c r="A19" s="209" t="s">
        <v>254</v>
      </c>
      <c r="B19" s="210"/>
      <c r="C19" s="210"/>
      <c r="D19" s="210"/>
      <c r="E19" s="46">
        <f>SUM(E18:E18)</f>
        <v>356393720</v>
      </c>
    </row>
    <row r="21" spans="1:5" x14ac:dyDescent="0.25">
      <c r="A21" s="198" t="s">
        <v>258</v>
      </c>
      <c r="B21" s="198"/>
      <c r="C21" s="198"/>
      <c r="D21" s="198"/>
      <c r="E21" s="198"/>
    </row>
    <row r="23" spans="1:5" ht="117" customHeight="1" x14ac:dyDescent="0.25">
      <c r="A23" s="42" t="s">
        <v>248</v>
      </c>
      <c r="B23" s="42" t="s">
        <v>19</v>
      </c>
      <c r="C23" s="42" t="s">
        <v>259</v>
      </c>
      <c r="D23" s="42" t="s">
        <v>260</v>
      </c>
      <c r="E23" s="42" t="s">
        <v>252</v>
      </c>
    </row>
    <row r="24" spans="1:5" ht="30" x14ac:dyDescent="0.25">
      <c r="A24" s="44">
        <v>1</v>
      </c>
      <c r="B24" s="47" t="s">
        <v>261</v>
      </c>
      <c r="C24" s="48">
        <v>729</v>
      </c>
      <c r="D24" s="42" t="s">
        <v>262</v>
      </c>
      <c r="E24" s="45">
        <v>12400000</v>
      </c>
    </row>
    <row r="25" spans="1:5" x14ac:dyDescent="0.25">
      <c r="A25" s="201" t="s">
        <v>254</v>
      </c>
      <c r="B25" s="201"/>
      <c r="C25" s="42" t="s">
        <v>46</v>
      </c>
      <c r="D25" s="42" t="s">
        <v>46</v>
      </c>
      <c r="E25" s="45">
        <v>12400000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198" t="s">
        <v>263</v>
      </c>
      <c r="B30" s="198"/>
      <c r="C30" s="198"/>
      <c r="D30" s="198"/>
      <c r="E30" s="198"/>
    </row>
    <row r="32" spans="1:5" ht="42.75" customHeight="1" x14ac:dyDescent="0.25">
      <c r="A32" s="42" t="s">
        <v>248</v>
      </c>
      <c r="B32" s="204" t="s">
        <v>19</v>
      </c>
      <c r="C32" s="205"/>
      <c r="D32" s="205"/>
      <c r="E32" s="42" t="s">
        <v>252</v>
      </c>
    </row>
    <row r="33" spans="1:5" x14ac:dyDescent="0.25">
      <c r="A33" s="44">
        <v>1</v>
      </c>
      <c r="B33" s="211"/>
      <c r="C33" s="212"/>
      <c r="D33" s="212"/>
      <c r="E33" s="45"/>
    </row>
    <row r="34" spans="1:5" x14ac:dyDescent="0.25">
      <c r="A34" s="209" t="s">
        <v>254</v>
      </c>
      <c r="B34" s="210"/>
      <c r="C34" s="210"/>
      <c r="D34" s="210"/>
      <c r="E34" s="45"/>
    </row>
    <row r="36" spans="1:5" x14ac:dyDescent="0.25">
      <c r="A36" s="198" t="s">
        <v>264</v>
      </c>
      <c r="B36" s="198"/>
      <c r="C36" s="198"/>
      <c r="D36" s="198"/>
      <c r="E36" s="198"/>
    </row>
    <row r="38" spans="1:5" ht="38.25" customHeight="1" x14ac:dyDescent="0.25">
      <c r="A38" s="42" t="s">
        <v>248</v>
      </c>
      <c r="B38" s="42" t="s">
        <v>19</v>
      </c>
      <c r="C38" s="202" t="s">
        <v>249</v>
      </c>
      <c r="D38" s="202"/>
      <c r="E38" s="42" t="s">
        <v>252</v>
      </c>
    </row>
    <row r="39" spans="1:5" ht="32.25" customHeight="1" x14ac:dyDescent="0.25">
      <c r="A39" s="44">
        <v>1</v>
      </c>
      <c r="B39" s="47" t="s">
        <v>261</v>
      </c>
      <c r="C39" s="213" t="s">
        <v>265</v>
      </c>
      <c r="D39" s="213"/>
      <c r="E39" s="45">
        <v>250000</v>
      </c>
    </row>
    <row r="40" spans="1:5" x14ac:dyDescent="0.25">
      <c r="A40" s="201" t="s">
        <v>254</v>
      </c>
      <c r="B40" s="201"/>
      <c r="C40" s="202" t="s">
        <v>46</v>
      </c>
      <c r="D40" s="202"/>
      <c r="E40" s="45">
        <v>250000</v>
      </c>
    </row>
    <row r="42" spans="1:5" x14ac:dyDescent="0.25">
      <c r="A42" s="198" t="s">
        <v>266</v>
      </c>
      <c r="B42" s="198"/>
      <c r="C42" s="198"/>
      <c r="D42" s="198"/>
      <c r="E42" s="198"/>
    </row>
    <row r="44" spans="1:5" ht="36.75" customHeight="1" x14ac:dyDescent="0.25">
      <c r="A44" s="42" t="s">
        <v>248</v>
      </c>
      <c r="B44" s="204" t="s">
        <v>19</v>
      </c>
      <c r="C44" s="205"/>
      <c r="D44" s="205"/>
      <c r="E44" s="42" t="s">
        <v>252</v>
      </c>
    </row>
    <row r="45" spans="1:5" x14ac:dyDescent="0.25">
      <c r="A45" s="44">
        <v>1</v>
      </c>
      <c r="B45" s="211"/>
      <c r="C45" s="212"/>
      <c r="D45" s="212"/>
      <c r="E45" s="45"/>
    </row>
    <row r="46" spans="1:5" x14ac:dyDescent="0.25">
      <c r="A46" s="209" t="s">
        <v>254</v>
      </c>
      <c r="B46" s="210"/>
      <c r="C46" s="210"/>
      <c r="D46" s="210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198" t="s">
        <v>267</v>
      </c>
      <c r="B48" s="198"/>
      <c r="C48" s="198"/>
      <c r="D48" s="198"/>
      <c r="E48" s="198"/>
    </row>
    <row r="50" spans="1:5" x14ac:dyDescent="0.25">
      <c r="A50" s="203" t="s">
        <v>268</v>
      </c>
      <c r="B50" s="198"/>
      <c r="C50" s="198"/>
      <c r="D50" s="198"/>
      <c r="E50" s="198"/>
    </row>
    <row r="52" spans="1:5" ht="46.5" customHeight="1" x14ac:dyDescent="0.25">
      <c r="A52" s="42" t="s">
        <v>248</v>
      </c>
      <c r="B52" s="204" t="s">
        <v>19</v>
      </c>
      <c r="C52" s="205"/>
      <c r="D52" s="205"/>
      <c r="E52" s="42" t="s">
        <v>252</v>
      </c>
    </row>
    <row r="53" spans="1:5" ht="24" customHeight="1" x14ac:dyDescent="0.25">
      <c r="A53" s="42">
        <v>1</v>
      </c>
      <c r="B53" s="206" t="s">
        <v>269</v>
      </c>
      <c r="C53" s="207"/>
      <c r="D53" s="208"/>
      <c r="E53" s="46">
        <v>14236110</v>
      </c>
    </row>
    <row r="54" spans="1:5" x14ac:dyDescent="0.25">
      <c r="A54" s="209" t="s">
        <v>254</v>
      </c>
      <c r="B54" s="210"/>
      <c r="C54" s="210"/>
      <c r="D54" s="210"/>
      <c r="E54" s="46">
        <f>E53</f>
        <v>14236110</v>
      </c>
    </row>
    <row r="56" spans="1:5" x14ac:dyDescent="0.25">
      <c r="A56" s="203" t="s">
        <v>270</v>
      </c>
      <c r="B56" s="198"/>
      <c r="C56" s="198"/>
      <c r="D56" s="198"/>
      <c r="E56" s="198"/>
    </row>
    <row r="58" spans="1:5" ht="42" customHeight="1" x14ac:dyDescent="0.25">
      <c r="A58" s="42" t="s">
        <v>248</v>
      </c>
      <c r="B58" s="204" t="s">
        <v>19</v>
      </c>
      <c r="C58" s="205"/>
      <c r="D58" s="205"/>
      <c r="E58" s="42" t="s">
        <v>252</v>
      </c>
    </row>
    <row r="59" spans="1:5" x14ac:dyDescent="0.25">
      <c r="A59" s="42">
        <v>1</v>
      </c>
      <c r="B59" s="214"/>
      <c r="C59" s="215"/>
      <c r="D59" s="215"/>
      <c r="E59" s="45"/>
    </row>
    <row r="60" spans="1:5" x14ac:dyDescent="0.25">
      <c r="A60" s="209" t="s">
        <v>254</v>
      </c>
      <c r="B60" s="210"/>
      <c r="C60" s="210"/>
      <c r="D60" s="210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03" t="s">
        <v>271</v>
      </c>
      <c r="B67" s="198"/>
      <c r="C67" s="198"/>
      <c r="D67" s="198"/>
      <c r="E67" s="198"/>
    </row>
    <row r="69" spans="1:5" ht="45" customHeight="1" x14ac:dyDescent="0.25">
      <c r="A69" s="42" t="s">
        <v>248</v>
      </c>
      <c r="B69" s="204" t="s">
        <v>19</v>
      </c>
      <c r="C69" s="205"/>
      <c r="D69" s="205"/>
      <c r="E69" s="42" t="s">
        <v>252</v>
      </c>
    </row>
    <row r="70" spans="1:5" x14ac:dyDescent="0.25">
      <c r="A70" s="42">
        <v>1</v>
      </c>
      <c r="B70" s="211"/>
      <c r="C70" s="212"/>
      <c r="D70" s="212"/>
      <c r="E70" s="45"/>
    </row>
    <row r="71" spans="1:5" x14ac:dyDescent="0.25">
      <c r="A71" s="209" t="s">
        <v>254</v>
      </c>
      <c r="B71" s="210"/>
      <c r="C71" s="210"/>
      <c r="D71" s="210"/>
      <c r="E71" s="45"/>
    </row>
    <row r="73" spans="1:5" x14ac:dyDescent="0.25">
      <c r="A73" s="203" t="s">
        <v>272</v>
      </c>
      <c r="B73" s="198"/>
      <c r="C73" s="198"/>
      <c r="D73" s="198"/>
      <c r="E73" s="198"/>
    </row>
    <row r="75" spans="1:5" ht="45" customHeight="1" x14ac:dyDescent="0.25">
      <c r="A75" s="42" t="s">
        <v>248</v>
      </c>
      <c r="B75" s="204" t="s">
        <v>19</v>
      </c>
      <c r="C75" s="205"/>
      <c r="D75" s="205"/>
      <c r="E75" s="42" t="s">
        <v>252</v>
      </c>
    </row>
    <row r="76" spans="1:5" x14ac:dyDescent="0.25">
      <c r="A76" s="42">
        <v>1</v>
      </c>
      <c r="B76" s="211"/>
      <c r="C76" s="212"/>
      <c r="D76" s="212"/>
      <c r="E76" s="45"/>
    </row>
    <row r="77" spans="1:5" x14ac:dyDescent="0.25">
      <c r="A77" s="209" t="s">
        <v>254</v>
      </c>
      <c r="B77" s="210"/>
      <c r="C77" s="210"/>
      <c r="D77" s="210"/>
      <c r="E77" s="45"/>
    </row>
    <row r="79" spans="1:5" x14ac:dyDescent="0.25">
      <c r="A79" s="198" t="s">
        <v>273</v>
      </c>
      <c r="B79" s="198"/>
      <c r="C79" s="198"/>
      <c r="D79" s="198"/>
      <c r="E79" s="198"/>
    </row>
    <row r="81" spans="1:5" ht="45" x14ac:dyDescent="0.25">
      <c r="A81" s="42" t="s">
        <v>248</v>
      </c>
      <c r="B81" s="204" t="s">
        <v>19</v>
      </c>
      <c r="C81" s="205"/>
      <c r="D81" s="205"/>
      <c r="E81" s="42" t="s">
        <v>252</v>
      </c>
    </row>
    <row r="82" spans="1:5" x14ac:dyDescent="0.25">
      <c r="A82" s="42">
        <v>1</v>
      </c>
      <c r="B82" s="211"/>
      <c r="C82" s="212"/>
      <c r="D82" s="212"/>
      <c r="E82" s="45"/>
    </row>
    <row r="83" spans="1:5" x14ac:dyDescent="0.25">
      <c r="A83" s="209" t="s">
        <v>254</v>
      </c>
      <c r="B83" s="210"/>
      <c r="C83" s="210"/>
      <c r="D83" s="210"/>
      <c r="E83" s="45"/>
    </row>
    <row r="85" spans="1:5" x14ac:dyDescent="0.25">
      <c r="A85" s="198" t="s">
        <v>274</v>
      </c>
      <c r="B85" s="198"/>
      <c r="C85" s="198"/>
      <c r="D85" s="198"/>
      <c r="E85" s="198"/>
    </row>
    <row r="87" spans="1:5" ht="45" x14ac:dyDescent="0.25">
      <c r="A87" s="42" t="s">
        <v>248</v>
      </c>
      <c r="B87" s="204" t="s">
        <v>19</v>
      </c>
      <c r="C87" s="205"/>
      <c r="D87" s="205"/>
      <c r="E87" s="42" t="s">
        <v>252</v>
      </c>
    </row>
    <row r="88" spans="1:5" x14ac:dyDescent="0.25">
      <c r="A88" s="42">
        <v>1</v>
      </c>
      <c r="B88" s="211"/>
      <c r="C88" s="212"/>
      <c r="D88" s="212"/>
      <c r="E88" s="45"/>
    </row>
    <row r="89" spans="1:5" x14ac:dyDescent="0.25">
      <c r="A89" s="209" t="s">
        <v>254</v>
      </c>
      <c r="B89" s="210"/>
      <c r="C89" s="210"/>
      <c r="D89" s="210"/>
      <c r="E89" s="45"/>
    </row>
    <row r="92" spans="1:5" s="52" customFormat="1" x14ac:dyDescent="0.25"/>
  </sheetData>
  <mergeCells count="50">
    <mergeCell ref="B88:D88"/>
    <mergeCell ref="A89:D89"/>
    <mergeCell ref="A79:E79"/>
    <mergeCell ref="B81:D81"/>
    <mergeCell ref="B82:D82"/>
    <mergeCell ref="A83:D83"/>
    <mergeCell ref="A85:E85"/>
    <mergeCell ref="B87:D87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13:E13"/>
    <mergeCell ref="D1:E1"/>
    <mergeCell ref="A3:E3"/>
    <mergeCell ref="A5:E5"/>
    <mergeCell ref="A7:E7"/>
    <mergeCell ref="A11:B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0"/>
  <sheetViews>
    <sheetView topLeftCell="A37" workbookViewId="0">
      <selection activeCell="J64" sqref="J64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24" t="s">
        <v>275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62" x14ac:dyDescent="0.25">
      <c r="B2" s="54"/>
    </row>
    <row r="3" spans="1:62" x14ac:dyDescent="0.25">
      <c r="A3" s="225" t="s">
        <v>276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62" s="54" customFormat="1" ht="12.75" customHeight="1" x14ac:dyDescent="0.25">
      <c r="A4" s="54" t="s">
        <v>277</v>
      </c>
      <c r="C4" s="226" t="s">
        <v>278</v>
      </c>
      <c r="D4" s="226"/>
      <c r="E4" s="226"/>
      <c r="F4" s="226"/>
      <c r="G4" s="226"/>
      <c r="H4" s="226"/>
      <c r="I4" s="226"/>
      <c r="J4" s="226"/>
    </row>
    <row r="5" spans="1:62" s="54" customFormat="1" ht="13.5" customHeight="1" x14ac:dyDescent="0.25">
      <c r="A5" s="55" t="s">
        <v>279</v>
      </c>
      <c r="B5" s="55"/>
      <c r="C5" s="55"/>
      <c r="D5" s="227" t="s">
        <v>280</v>
      </c>
      <c r="E5" s="227"/>
      <c r="F5" s="227"/>
      <c r="G5" s="227"/>
      <c r="H5" s="227"/>
      <c r="I5" s="227"/>
      <c r="J5" s="227"/>
    </row>
    <row r="7" spans="1:62" x14ac:dyDescent="0.25">
      <c r="A7" s="225" t="s">
        <v>281</v>
      </c>
      <c r="B7" s="225"/>
      <c r="C7" s="225"/>
      <c r="D7" s="225"/>
      <c r="E7" s="225"/>
      <c r="F7" s="225"/>
      <c r="G7" s="225"/>
      <c r="H7" s="225"/>
      <c r="I7" s="225"/>
      <c r="J7" s="225"/>
    </row>
    <row r="9" spans="1:62" s="56" customFormat="1" ht="15" customHeight="1" x14ac:dyDescent="0.25">
      <c r="A9" s="220" t="s">
        <v>282</v>
      </c>
      <c r="B9" s="220" t="s">
        <v>283</v>
      </c>
      <c r="C9" s="220" t="s">
        <v>284</v>
      </c>
      <c r="D9" s="222" t="s">
        <v>285</v>
      </c>
      <c r="E9" s="223"/>
      <c r="F9" s="223"/>
      <c r="G9" s="223"/>
      <c r="H9" s="220" t="s">
        <v>286</v>
      </c>
      <c r="I9" s="220" t="s">
        <v>287</v>
      </c>
      <c r="J9" s="217" t="s">
        <v>288</v>
      </c>
      <c r="K9" s="217" t="s">
        <v>289</v>
      </c>
      <c r="L9" s="217" t="s">
        <v>290</v>
      </c>
    </row>
    <row r="10" spans="1:62" s="56" customFormat="1" x14ac:dyDescent="0.25">
      <c r="A10" s="228"/>
      <c r="B10" s="228"/>
      <c r="C10" s="228"/>
      <c r="D10" s="220" t="s">
        <v>291</v>
      </c>
      <c r="E10" s="222" t="s">
        <v>70</v>
      </c>
      <c r="F10" s="223"/>
      <c r="G10" s="223"/>
      <c r="H10" s="228"/>
      <c r="I10" s="228"/>
      <c r="J10" s="218"/>
      <c r="K10" s="218"/>
      <c r="L10" s="218"/>
    </row>
    <row r="11" spans="1:62" s="56" customFormat="1" ht="42.75" customHeight="1" x14ac:dyDescent="0.25">
      <c r="A11" s="221"/>
      <c r="B11" s="221"/>
      <c r="C11" s="221"/>
      <c r="D11" s="221"/>
      <c r="E11" s="57" t="s">
        <v>292</v>
      </c>
      <c r="F11" s="57" t="s">
        <v>293</v>
      </c>
      <c r="G11" s="57" t="s">
        <v>294</v>
      </c>
      <c r="H11" s="221"/>
      <c r="I11" s="221"/>
      <c r="J11" s="219"/>
      <c r="K11" s="219"/>
      <c r="L11" s="219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29" t="s">
        <v>34</v>
      </c>
      <c r="B13" s="60" t="s">
        <v>295</v>
      </c>
      <c r="C13" s="61">
        <v>6</v>
      </c>
      <c r="D13" s="62">
        <v>22592.91</v>
      </c>
      <c r="E13" s="62">
        <v>16285.5</v>
      </c>
      <c r="F13" s="62"/>
      <c r="G13" s="62">
        <v>6307.41</v>
      </c>
      <c r="H13" s="63"/>
      <c r="I13" s="62"/>
      <c r="J13" s="95">
        <f>C13*D13*12</f>
        <v>1626689.52</v>
      </c>
      <c r="K13" s="64"/>
      <c r="L13" s="64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</row>
    <row r="14" spans="1:62" ht="63" customHeight="1" x14ac:dyDescent="0.25">
      <c r="A14" s="230"/>
      <c r="B14" s="60" t="s">
        <v>296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>C14*D14*12</f>
        <v>5000.16</v>
      </c>
      <c r="K14" s="64"/>
      <c r="L14" s="64"/>
    </row>
    <row r="15" spans="1:62" ht="60" x14ac:dyDescent="0.25">
      <c r="A15" s="229" t="s">
        <v>35</v>
      </c>
      <c r="B15" s="60" t="s">
        <v>297</v>
      </c>
      <c r="C15" s="61">
        <v>9</v>
      </c>
      <c r="D15" s="62">
        <v>37877.599999999999</v>
      </c>
      <c r="E15" s="62">
        <v>27415.7</v>
      </c>
      <c r="F15" s="62"/>
      <c r="G15" s="62">
        <v>10461.9</v>
      </c>
      <c r="H15" s="63"/>
      <c r="I15" s="62"/>
      <c r="J15" s="95">
        <f>C15*D15*12</f>
        <v>4090780.8</v>
      </c>
      <c r="K15" s="64"/>
      <c r="L15" s="64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</row>
    <row r="16" spans="1:62" ht="51" customHeight="1" x14ac:dyDescent="0.25">
      <c r="A16" s="230"/>
      <c r="B16" s="60" t="s">
        <v>298</v>
      </c>
      <c r="C16" s="61">
        <v>2</v>
      </c>
      <c r="D16" s="62">
        <v>414.61</v>
      </c>
      <c r="E16" s="62"/>
      <c r="F16" s="62">
        <v>414.61</v>
      </c>
      <c r="G16" s="62"/>
      <c r="H16" s="63"/>
      <c r="I16" s="62"/>
      <c r="J16" s="95">
        <f>C16*D16*12-0.08</f>
        <v>9950.56</v>
      </c>
      <c r="K16" s="64"/>
      <c r="L16" s="64"/>
    </row>
    <row r="17" spans="1:12" ht="45" x14ac:dyDescent="0.25">
      <c r="A17" s="229" t="s">
        <v>36</v>
      </c>
      <c r="B17" s="60" t="s">
        <v>299</v>
      </c>
      <c r="C17" s="61">
        <v>65</v>
      </c>
      <c r="D17" s="95">
        <v>46839.15</v>
      </c>
      <c r="E17" s="62">
        <v>19552.75</v>
      </c>
      <c r="F17" s="62">
        <v>1127.27</v>
      </c>
      <c r="G17" s="62">
        <v>26159.13</v>
      </c>
      <c r="H17" s="63"/>
      <c r="I17" s="62"/>
      <c r="J17" s="95">
        <f>C17*D17*12</f>
        <v>36534537</v>
      </c>
      <c r="K17" s="64"/>
      <c r="L17" s="64"/>
    </row>
    <row r="18" spans="1:12" ht="45" x14ac:dyDescent="0.25">
      <c r="A18" s="230"/>
      <c r="B18" s="60" t="s">
        <v>298</v>
      </c>
      <c r="C18" s="61">
        <v>5</v>
      </c>
      <c r="D18" s="95">
        <v>1166.67</v>
      </c>
      <c r="E18" s="62"/>
      <c r="F18" s="62">
        <v>1166.67</v>
      </c>
      <c r="G18" s="62"/>
      <c r="H18" s="63"/>
      <c r="I18" s="62"/>
      <c r="J18" s="95">
        <f>C18*D18*12</f>
        <v>70000.200000000012</v>
      </c>
      <c r="K18" s="64"/>
      <c r="L18" s="64"/>
    </row>
    <row r="19" spans="1:12" ht="30" x14ac:dyDescent="0.25">
      <c r="A19" s="229" t="s">
        <v>37</v>
      </c>
      <c r="B19" s="60" t="s">
        <v>300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>C19*D19*12</f>
        <v>19639280.640000001</v>
      </c>
      <c r="K19" s="64"/>
      <c r="L19" s="64"/>
    </row>
    <row r="20" spans="1:12" ht="45" x14ac:dyDescent="0.25">
      <c r="A20" s="230"/>
      <c r="B20" s="60" t="s">
        <v>298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0">C20*D20*12</f>
        <v>49800</v>
      </c>
      <c r="K20" s="64"/>
      <c r="L20" s="64"/>
    </row>
    <row r="21" spans="1:12" ht="45" x14ac:dyDescent="0.25">
      <c r="A21" s="229" t="s">
        <v>38</v>
      </c>
      <c r="B21" s="60" t="s">
        <v>301</v>
      </c>
      <c r="C21" s="61">
        <v>130</v>
      </c>
      <c r="D21" s="95">
        <v>59309.66</v>
      </c>
      <c r="E21" s="62">
        <v>34524.51</v>
      </c>
      <c r="F21" s="62">
        <v>6750.53</v>
      </c>
      <c r="G21" s="62">
        <v>18034.62</v>
      </c>
      <c r="H21" s="63"/>
      <c r="I21" s="62"/>
      <c r="J21" s="95">
        <f>C21*D21*12</f>
        <v>92523069.600000009</v>
      </c>
      <c r="K21" s="64"/>
      <c r="L21" s="64"/>
    </row>
    <row r="22" spans="1:12" ht="30" x14ac:dyDescent="0.25">
      <c r="A22" s="231"/>
      <c r="B22" s="60" t="s">
        <v>403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30"/>
      <c r="B23" s="60" t="s">
        <v>298</v>
      </c>
      <c r="C23" s="61">
        <v>7</v>
      </c>
      <c r="D23" s="62">
        <v>2976.19</v>
      </c>
      <c r="E23" s="62"/>
      <c r="F23" s="62">
        <v>2976.19</v>
      </c>
      <c r="G23" s="62"/>
      <c r="H23" s="63"/>
      <c r="I23" s="62"/>
      <c r="J23" s="95">
        <f t="shared" si="0"/>
        <v>249999.96000000002</v>
      </c>
      <c r="K23" s="64"/>
      <c r="L23" s="64"/>
    </row>
    <row r="24" spans="1:12" ht="30" x14ac:dyDescent="0.25">
      <c r="A24" s="232" t="s">
        <v>39</v>
      </c>
      <c r="B24" s="60" t="s">
        <v>302</v>
      </c>
      <c r="C24" s="61">
        <v>32</v>
      </c>
      <c r="D24" s="62">
        <v>51058.36</v>
      </c>
      <c r="E24" s="62">
        <v>36514.36</v>
      </c>
      <c r="F24" s="62"/>
      <c r="G24" s="62">
        <v>14544</v>
      </c>
      <c r="H24" s="63"/>
      <c r="I24" s="62"/>
      <c r="J24" s="95">
        <f>C24*D24*12</f>
        <v>19606410.240000002</v>
      </c>
      <c r="K24" s="64"/>
      <c r="L24" s="64"/>
    </row>
    <row r="25" spans="1:12" ht="30" x14ac:dyDescent="0.25">
      <c r="A25" s="233"/>
      <c r="B25" s="60" t="s">
        <v>403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34"/>
      <c r="B26" s="60" t="s">
        <v>298</v>
      </c>
      <c r="C26" s="61">
        <v>2</v>
      </c>
      <c r="D26" s="62">
        <v>2500</v>
      </c>
      <c r="E26" s="62"/>
      <c r="F26" s="62">
        <v>2500</v>
      </c>
      <c r="G26" s="62"/>
      <c r="H26" s="63"/>
      <c r="I26" s="62"/>
      <c r="J26" s="95">
        <f t="shared" si="0"/>
        <v>60000</v>
      </c>
      <c r="K26" s="64"/>
      <c r="L26" s="64"/>
    </row>
    <row r="27" spans="1:12" ht="27" customHeight="1" x14ac:dyDescent="0.25">
      <c r="A27" s="65" t="s">
        <v>41</v>
      </c>
      <c r="B27" s="60" t="s">
        <v>303</v>
      </c>
      <c r="C27" s="61">
        <v>106</v>
      </c>
      <c r="D27" s="62">
        <v>4972.49</v>
      </c>
      <c r="E27" s="62"/>
      <c r="F27" s="62">
        <v>4972.49</v>
      </c>
      <c r="G27" s="62"/>
      <c r="H27" s="63"/>
      <c r="I27" s="62"/>
      <c r="J27" s="95">
        <f>C27*D27*12</f>
        <v>6325007.2799999993</v>
      </c>
      <c r="K27" s="62"/>
      <c r="L27" s="64"/>
    </row>
    <row r="28" spans="1:12" x14ac:dyDescent="0.25">
      <c r="A28" s="242" t="s">
        <v>304</v>
      </c>
      <c r="B28" s="243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181656409.96000004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44" t="s">
        <v>305</v>
      </c>
      <c r="B30" s="244"/>
      <c r="C30" s="244"/>
      <c r="D30" s="244"/>
      <c r="E30" s="244"/>
      <c r="F30" s="244"/>
      <c r="G30" s="244"/>
      <c r="H30" s="244"/>
      <c r="I30" s="244"/>
      <c r="J30" s="244"/>
    </row>
    <row r="31" spans="1:12" x14ac:dyDescent="0.25">
      <c r="J31" s="66"/>
    </row>
    <row r="32" spans="1:12" s="59" customFormat="1" ht="49.5" customHeight="1" x14ac:dyDescent="0.25">
      <c r="A32" s="67" t="s">
        <v>282</v>
      </c>
      <c r="B32" s="245" t="s">
        <v>306</v>
      </c>
      <c r="C32" s="245"/>
      <c r="D32" s="245"/>
      <c r="E32" s="245"/>
      <c r="F32" s="245"/>
      <c r="G32" s="245"/>
      <c r="H32" s="245"/>
      <c r="I32" s="67" t="s">
        <v>307</v>
      </c>
      <c r="J32" s="67" t="s">
        <v>308</v>
      </c>
      <c r="K32" s="68"/>
    </row>
    <row r="33" spans="1:12" s="59" customFormat="1" x14ac:dyDescent="0.25">
      <c r="A33" s="69">
        <v>1</v>
      </c>
      <c r="B33" s="246">
        <v>2</v>
      </c>
      <c r="C33" s="247"/>
      <c r="D33" s="247"/>
      <c r="E33" s="247"/>
      <c r="F33" s="247"/>
      <c r="G33" s="247"/>
      <c r="H33" s="248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49" t="s">
        <v>309</v>
      </c>
      <c r="C34" s="250"/>
      <c r="D34" s="250"/>
      <c r="E34" s="250"/>
      <c r="F34" s="250"/>
      <c r="G34" s="250"/>
      <c r="H34" s="251"/>
      <c r="I34" s="69" t="s">
        <v>46</v>
      </c>
      <c r="J34" s="71"/>
    </row>
    <row r="35" spans="1:12" x14ac:dyDescent="0.25">
      <c r="A35" s="235" t="s">
        <v>209</v>
      </c>
      <c r="B35" s="237" t="s">
        <v>70</v>
      </c>
      <c r="C35" s="238"/>
      <c r="D35" s="238"/>
      <c r="E35" s="238"/>
      <c r="F35" s="238"/>
      <c r="G35" s="238"/>
      <c r="H35" s="239"/>
      <c r="I35" s="240">
        <f>J13+J15+J17+J19+J21+J24+J27</f>
        <v>180345775.08000001</v>
      </c>
      <c r="J35" s="252">
        <f>I35*22/100</f>
        <v>39676070.5176</v>
      </c>
    </row>
    <row r="36" spans="1:12" x14ac:dyDescent="0.25">
      <c r="A36" s="236"/>
      <c r="B36" s="254" t="s">
        <v>310</v>
      </c>
      <c r="C36" s="255"/>
      <c r="D36" s="255"/>
      <c r="E36" s="255"/>
      <c r="F36" s="255"/>
      <c r="G36" s="255"/>
      <c r="H36" s="256"/>
      <c r="I36" s="241"/>
      <c r="J36" s="253"/>
    </row>
    <row r="37" spans="1:12" x14ac:dyDescent="0.25">
      <c r="A37" s="70" t="s">
        <v>207</v>
      </c>
      <c r="B37" s="249" t="s">
        <v>311</v>
      </c>
      <c r="C37" s="250"/>
      <c r="D37" s="250"/>
      <c r="E37" s="250"/>
      <c r="F37" s="250"/>
      <c r="G37" s="250"/>
      <c r="H37" s="251"/>
      <c r="I37" s="72"/>
      <c r="J37" s="71"/>
    </row>
    <row r="38" spans="1:12" ht="15" customHeight="1" x14ac:dyDescent="0.25">
      <c r="A38" s="70" t="s">
        <v>211</v>
      </c>
      <c r="B38" s="249" t="s">
        <v>312</v>
      </c>
      <c r="C38" s="250"/>
      <c r="D38" s="250"/>
      <c r="E38" s="250"/>
      <c r="F38" s="250"/>
      <c r="G38" s="250"/>
      <c r="H38" s="251"/>
      <c r="I38" s="72"/>
      <c r="J38" s="71"/>
    </row>
    <row r="39" spans="1:12" ht="15" customHeight="1" x14ac:dyDescent="0.25">
      <c r="A39" s="70" t="s">
        <v>35</v>
      </c>
      <c r="B39" s="249" t="s">
        <v>313</v>
      </c>
      <c r="C39" s="250"/>
      <c r="D39" s="250"/>
      <c r="E39" s="250"/>
      <c r="F39" s="250"/>
      <c r="G39" s="250"/>
      <c r="H39" s="251"/>
      <c r="I39" s="69" t="s">
        <v>46</v>
      </c>
      <c r="J39" s="71"/>
    </row>
    <row r="40" spans="1:12" x14ac:dyDescent="0.25">
      <c r="A40" s="235" t="s">
        <v>226</v>
      </c>
      <c r="B40" s="237" t="s">
        <v>70</v>
      </c>
      <c r="C40" s="238"/>
      <c r="D40" s="238"/>
      <c r="E40" s="238"/>
      <c r="F40" s="238"/>
      <c r="G40" s="238"/>
      <c r="H40" s="239"/>
      <c r="I40" s="240">
        <f>I35</f>
        <v>180345775.08000001</v>
      </c>
      <c r="J40" s="252">
        <f>I40*2.9/100</f>
        <v>5230027.4773199996</v>
      </c>
    </row>
    <row r="41" spans="1:12" ht="15" customHeight="1" x14ac:dyDescent="0.25">
      <c r="A41" s="236"/>
      <c r="B41" s="254" t="s">
        <v>314</v>
      </c>
      <c r="C41" s="255"/>
      <c r="D41" s="255"/>
      <c r="E41" s="255"/>
      <c r="F41" s="255"/>
      <c r="G41" s="255"/>
      <c r="H41" s="256"/>
      <c r="I41" s="241"/>
      <c r="J41" s="253"/>
    </row>
    <row r="42" spans="1:12" ht="15" customHeight="1" x14ac:dyDescent="0.25">
      <c r="A42" s="70" t="s">
        <v>315</v>
      </c>
      <c r="B42" s="249" t="s">
        <v>316</v>
      </c>
      <c r="C42" s="250"/>
      <c r="D42" s="250"/>
      <c r="E42" s="250"/>
      <c r="F42" s="250"/>
      <c r="G42" s="250"/>
      <c r="H42" s="251"/>
      <c r="I42" s="72"/>
      <c r="J42" s="71"/>
    </row>
    <row r="43" spans="1:12" ht="15" customHeight="1" x14ac:dyDescent="0.25">
      <c r="A43" s="70" t="s">
        <v>317</v>
      </c>
      <c r="B43" s="249" t="s">
        <v>318</v>
      </c>
      <c r="C43" s="250"/>
      <c r="D43" s="250"/>
      <c r="E43" s="250"/>
      <c r="F43" s="250"/>
      <c r="G43" s="250"/>
      <c r="H43" s="251"/>
      <c r="I43" s="72">
        <f>I35</f>
        <v>180345775.08000001</v>
      </c>
      <c r="J43" s="71">
        <f>I43*0.2/100</f>
        <v>360691.55016000004</v>
      </c>
    </row>
    <row r="44" spans="1:12" ht="15" customHeight="1" x14ac:dyDescent="0.25">
      <c r="A44" s="70" t="s">
        <v>319</v>
      </c>
      <c r="B44" s="249" t="s">
        <v>320</v>
      </c>
      <c r="C44" s="250"/>
      <c r="D44" s="250"/>
      <c r="E44" s="250"/>
      <c r="F44" s="250"/>
      <c r="G44" s="250"/>
      <c r="H44" s="251"/>
      <c r="I44" s="72"/>
      <c r="J44" s="71"/>
    </row>
    <row r="45" spans="1:12" ht="15" customHeight="1" x14ac:dyDescent="0.25">
      <c r="A45" s="70" t="s">
        <v>321</v>
      </c>
      <c r="B45" s="249" t="s">
        <v>320</v>
      </c>
      <c r="C45" s="250"/>
      <c r="D45" s="250"/>
      <c r="E45" s="250"/>
      <c r="F45" s="250"/>
      <c r="G45" s="250"/>
      <c r="H45" s="251"/>
      <c r="I45" s="72"/>
      <c r="J45" s="71"/>
    </row>
    <row r="46" spans="1:12" ht="15" customHeight="1" x14ac:dyDescent="0.25">
      <c r="A46" s="70" t="s">
        <v>36</v>
      </c>
      <c r="B46" s="249" t="s">
        <v>322</v>
      </c>
      <c r="C46" s="250"/>
      <c r="D46" s="250"/>
      <c r="E46" s="250"/>
      <c r="F46" s="250"/>
      <c r="G46" s="250"/>
      <c r="H46" s="251"/>
      <c r="I46" s="72">
        <f>I35</f>
        <v>180345775.08000001</v>
      </c>
      <c r="J46" s="71">
        <f>I46*5.1/100</f>
        <v>9197634.5290799998</v>
      </c>
    </row>
    <row r="47" spans="1:12" x14ac:dyDescent="0.25">
      <c r="A47" s="70"/>
      <c r="B47" s="258" t="s">
        <v>304</v>
      </c>
      <c r="C47" s="259"/>
      <c r="D47" s="259"/>
      <c r="E47" s="259"/>
      <c r="F47" s="259"/>
      <c r="G47" s="259"/>
      <c r="H47" s="260"/>
      <c r="I47" s="69"/>
      <c r="J47" s="72">
        <f>SUM(J35:J46)</f>
        <v>54464424.074159995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-0.03</v>
      </c>
      <c r="L48" s="66"/>
    </row>
    <row r="49" spans="1:12" x14ac:dyDescent="0.25">
      <c r="A49" s="70"/>
      <c r="B49" s="258" t="s">
        <v>444</v>
      </c>
      <c r="C49" s="259"/>
      <c r="D49" s="259"/>
      <c r="E49" s="259"/>
      <c r="F49" s="259"/>
      <c r="G49" s="259"/>
      <c r="H49" s="260"/>
      <c r="I49" s="110"/>
      <c r="J49" s="72">
        <v>-443762.48</v>
      </c>
      <c r="L49" s="66"/>
    </row>
    <row r="50" spans="1:12" x14ac:dyDescent="0.25">
      <c r="A50" s="70"/>
      <c r="B50" s="258" t="s">
        <v>489</v>
      </c>
      <c r="C50" s="259"/>
      <c r="D50" s="259"/>
      <c r="E50" s="259"/>
      <c r="F50" s="259"/>
      <c r="G50" s="259"/>
      <c r="H50" s="260"/>
      <c r="I50" s="129"/>
      <c r="J50" s="72">
        <v>-1167.0899999999999</v>
      </c>
      <c r="L50" s="66"/>
    </row>
    <row r="51" spans="1:12" x14ac:dyDescent="0.25">
      <c r="A51" s="70"/>
      <c r="B51" s="258" t="s">
        <v>405</v>
      </c>
      <c r="C51" s="259"/>
      <c r="D51" s="259"/>
      <c r="E51" s="259"/>
      <c r="F51" s="259"/>
      <c r="G51" s="259"/>
      <c r="H51" s="260"/>
      <c r="I51" s="91"/>
      <c r="J51" s="72">
        <v>4981806</v>
      </c>
      <c r="L51" s="66"/>
    </row>
    <row r="52" spans="1:12" x14ac:dyDescent="0.25">
      <c r="A52" s="70"/>
      <c r="B52" s="258" t="s">
        <v>404</v>
      </c>
      <c r="C52" s="259"/>
      <c r="D52" s="259"/>
      <c r="E52" s="259"/>
      <c r="F52" s="259"/>
      <c r="G52" s="259"/>
      <c r="H52" s="260"/>
      <c r="I52" s="91"/>
      <c r="J52" s="72">
        <f>SUM(J47:J51)</f>
        <v>59001300.474159993</v>
      </c>
      <c r="L52" s="66"/>
    </row>
    <row r="53" spans="1:12" ht="26.25" customHeight="1" x14ac:dyDescent="0.25">
      <c r="A53" s="263" t="s">
        <v>323</v>
      </c>
      <c r="B53" s="263"/>
      <c r="C53" s="263"/>
      <c r="D53" s="263"/>
      <c r="E53" s="263"/>
      <c r="F53" s="263"/>
      <c r="G53" s="263"/>
      <c r="H53" s="263"/>
      <c r="I53" s="263"/>
      <c r="J53" s="263"/>
      <c r="L53" s="66"/>
    </row>
    <row r="55" spans="1:12" x14ac:dyDescent="0.25">
      <c r="A55" s="225" t="s">
        <v>324</v>
      </c>
      <c r="B55" s="225"/>
      <c r="C55" s="225"/>
      <c r="D55" s="225"/>
      <c r="E55" s="225"/>
      <c r="F55" s="225"/>
      <c r="G55" s="225"/>
      <c r="H55" s="225"/>
      <c r="I55" s="225"/>
      <c r="J55" s="225"/>
    </row>
    <row r="56" spans="1:12" x14ac:dyDescent="0.25">
      <c r="A56" s="54" t="s">
        <v>277</v>
      </c>
      <c r="B56" s="54"/>
      <c r="C56" s="227"/>
      <c r="D56" s="227"/>
      <c r="E56" s="227"/>
      <c r="F56" s="227"/>
      <c r="G56" s="227"/>
      <c r="H56" s="227"/>
      <c r="I56" s="227"/>
      <c r="J56" s="227"/>
    </row>
    <row r="57" spans="1:12" x14ac:dyDescent="0.25">
      <c r="A57" s="55" t="s">
        <v>279</v>
      </c>
      <c r="B57" s="55"/>
      <c r="C57" s="55"/>
      <c r="D57" s="227" t="s">
        <v>280</v>
      </c>
      <c r="E57" s="227"/>
      <c r="F57" s="227"/>
      <c r="G57" s="227"/>
      <c r="H57" s="227"/>
      <c r="I57" s="227"/>
      <c r="J57" s="227"/>
    </row>
    <row r="59" spans="1:12" s="59" customFormat="1" ht="28.5" customHeight="1" x14ac:dyDescent="0.25">
      <c r="A59" s="67" t="s">
        <v>282</v>
      </c>
      <c r="B59" s="245" t="s">
        <v>19</v>
      </c>
      <c r="C59" s="245"/>
      <c r="D59" s="245"/>
      <c r="E59" s="245"/>
      <c r="F59" s="245"/>
      <c r="G59" s="245"/>
      <c r="H59" s="67" t="s">
        <v>325</v>
      </c>
      <c r="I59" s="67" t="s">
        <v>326</v>
      </c>
      <c r="J59" s="67" t="s">
        <v>327</v>
      </c>
    </row>
    <row r="60" spans="1:12" s="59" customFormat="1" x14ac:dyDescent="0.25">
      <c r="A60" s="69">
        <v>1</v>
      </c>
      <c r="B60" s="257">
        <v>2</v>
      </c>
      <c r="C60" s="257"/>
      <c r="D60" s="257"/>
      <c r="E60" s="257"/>
      <c r="F60" s="257"/>
      <c r="G60" s="257"/>
      <c r="H60" s="69">
        <v>3</v>
      </c>
      <c r="I60" s="69">
        <v>4</v>
      </c>
      <c r="J60" s="69">
        <v>5</v>
      </c>
    </row>
    <row r="61" spans="1:12" x14ac:dyDescent="0.25">
      <c r="A61" s="70" t="s">
        <v>34</v>
      </c>
      <c r="B61" s="261"/>
      <c r="C61" s="261"/>
      <c r="D61" s="261"/>
      <c r="E61" s="261"/>
      <c r="F61" s="261"/>
      <c r="G61" s="261"/>
      <c r="H61" s="71"/>
      <c r="I61" s="73"/>
      <c r="J61" s="71"/>
    </row>
    <row r="62" spans="1:12" x14ac:dyDescent="0.25">
      <c r="A62" s="74"/>
      <c r="B62" s="262" t="s">
        <v>304</v>
      </c>
      <c r="C62" s="262"/>
      <c r="D62" s="262"/>
      <c r="E62" s="262"/>
      <c r="F62" s="262"/>
      <c r="G62" s="262"/>
      <c r="H62" s="69" t="s">
        <v>46</v>
      </c>
      <c r="I62" s="69" t="s">
        <v>46</v>
      </c>
      <c r="J62" s="72">
        <v>0</v>
      </c>
    </row>
    <row r="63" spans="1:12" x14ac:dyDescent="0.25">
      <c r="A63" s="75"/>
      <c r="B63" s="76"/>
      <c r="C63" s="76"/>
      <c r="D63" s="76"/>
      <c r="E63" s="76"/>
      <c r="F63" s="76"/>
      <c r="G63" s="76"/>
      <c r="H63" s="77"/>
      <c r="I63" s="77"/>
      <c r="J63" s="78"/>
    </row>
    <row r="64" spans="1:1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8.75" customHeight="1" x14ac:dyDescent="0.25">
      <c r="A65" s="225" t="s">
        <v>328</v>
      </c>
      <c r="B65" s="225"/>
      <c r="C65" s="225"/>
      <c r="D65" s="225"/>
      <c r="E65" s="225"/>
      <c r="F65" s="225"/>
      <c r="G65" s="225"/>
      <c r="H65" s="225"/>
      <c r="I65" s="225"/>
      <c r="J65" s="225"/>
    </row>
    <row r="66" spans="1:10" x14ac:dyDescent="0.25">
      <c r="A66" s="54" t="s">
        <v>277</v>
      </c>
      <c r="B66" s="54"/>
      <c r="C66" s="227" t="s">
        <v>487</v>
      </c>
      <c r="D66" s="227"/>
      <c r="E66" s="227"/>
      <c r="F66" s="227"/>
      <c r="G66" s="227"/>
      <c r="H66" s="227"/>
      <c r="I66" s="227"/>
      <c r="J66" s="227"/>
    </row>
    <row r="67" spans="1:10" x14ac:dyDescent="0.25">
      <c r="A67" s="55" t="s">
        <v>279</v>
      </c>
      <c r="B67" s="55"/>
      <c r="C67" s="55"/>
      <c r="D67" s="227" t="s">
        <v>280</v>
      </c>
      <c r="E67" s="227"/>
      <c r="F67" s="227"/>
      <c r="G67" s="227"/>
      <c r="H67" s="227"/>
      <c r="I67" s="227"/>
      <c r="J67" s="227"/>
    </row>
    <row r="69" spans="1:10" ht="52.5" customHeight="1" x14ac:dyDescent="0.25">
      <c r="A69" s="67" t="s">
        <v>282</v>
      </c>
      <c r="B69" s="245" t="s">
        <v>249</v>
      </c>
      <c r="C69" s="245"/>
      <c r="D69" s="245"/>
      <c r="E69" s="245"/>
      <c r="F69" s="245"/>
      <c r="G69" s="245"/>
      <c r="H69" s="67" t="s">
        <v>329</v>
      </c>
      <c r="I69" s="67" t="s">
        <v>330</v>
      </c>
      <c r="J69" s="67" t="s">
        <v>331</v>
      </c>
    </row>
    <row r="70" spans="1:10" x14ac:dyDescent="0.25">
      <c r="A70" s="69">
        <v>1</v>
      </c>
      <c r="B70" s="257">
        <v>2</v>
      </c>
      <c r="C70" s="257"/>
      <c r="D70" s="257"/>
      <c r="E70" s="257"/>
      <c r="F70" s="257"/>
      <c r="G70" s="257"/>
      <c r="H70" s="69">
        <v>3</v>
      </c>
      <c r="I70" s="69">
        <v>4</v>
      </c>
      <c r="J70" s="69">
        <v>5</v>
      </c>
    </row>
    <row r="71" spans="1:10" ht="39.75" customHeight="1" x14ac:dyDescent="0.25">
      <c r="A71" s="70" t="s">
        <v>34</v>
      </c>
      <c r="B71" s="265" t="s">
        <v>332</v>
      </c>
      <c r="C71" s="266"/>
      <c r="D71" s="266"/>
      <c r="E71" s="266"/>
      <c r="F71" s="266"/>
      <c r="G71" s="267"/>
      <c r="H71" s="71">
        <v>997304090.90999997</v>
      </c>
      <c r="I71" s="71">
        <v>2.2000000000000002</v>
      </c>
      <c r="J71" s="71">
        <f>H71*I71/100</f>
        <v>21940690.000020005</v>
      </c>
    </row>
    <row r="72" spans="1:10" ht="24" customHeight="1" x14ac:dyDescent="0.25">
      <c r="A72" s="70" t="s">
        <v>35</v>
      </c>
      <c r="B72" s="265" t="s">
        <v>488</v>
      </c>
      <c r="C72" s="266"/>
      <c r="D72" s="266"/>
      <c r="E72" s="266"/>
      <c r="F72" s="266"/>
      <c r="G72" s="267"/>
      <c r="H72" s="71">
        <v>13730.47</v>
      </c>
      <c r="I72" s="71">
        <v>8.5</v>
      </c>
      <c r="J72" s="71">
        <v>1167.0899999999999</v>
      </c>
    </row>
    <row r="73" spans="1:10" x14ac:dyDescent="0.25">
      <c r="A73" s="74"/>
      <c r="B73" s="258" t="s">
        <v>304</v>
      </c>
      <c r="C73" s="259"/>
      <c r="D73" s="259"/>
      <c r="E73" s="259"/>
      <c r="F73" s="259"/>
      <c r="G73" s="260"/>
      <c r="H73" s="72"/>
      <c r="I73" s="69" t="s">
        <v>46</v>
      </c>
      <c r="J73" s="72">
        <f>SUM(J71:J72)</f>
        <v>21941857.090020005</v>
      </c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8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8"/>
      <c r="I78" s="77"/>
      <c r="J78" s="78"/>
    </row>
    <row r="80" spans="1:10" x14ac:dyDescent="0.25">
      <c r="A80" s="225" t="s">
        <v>333</v>
      </c>
      <c r="B80" s="225"/>
      <c r="C80" s="225"/>
      <c r="D80" s="225"/>
      <c r="E80" s="225"/>
      <c r="F80" s="225"/>
      <c r="G80" s="225"/>
      <c r="H80" s="225"/>
      <c r="I80" s="225"/>
      <c r="J80" s="225"/>
    </row>
    <row r="81" spans="1:10" x14ac:dyDescent="0.25">
      <c r="A81" s="54" t="s">
        <v>277</v>
      </c>
      <c r="B81" s="54"/>
      <c r="C81" s="264"/>
      <c r="D81" s="264"/>
      <c r="E81" s="264"/>
      <c r="F81" s="264"/>
      <c r="G81" s="264"/>
      <c r="H81" s="264"/>
      <c r="I81" s="264"/>
      <c r="J81" s="264"/>
    </row>
    <row r="82" spans="1:10" x14ac:dyDescent="0.25">
      <c r="A82" s="55" t="s">
        <v>279</v>
      </c>
      <c r="B82" s="55"/>
      <c r="C82" s="55"/>
      <c r="D82" s="264"/>
      <c r="E82" s="264"/>
      <c r="F82" s="264"/>
      <c r="G82" s="264"/>
      <c r="H82" s="264"/>
      <c r="I82" s="264"/>
      <c r="J82" s="264"/>
    </row>
    <row r="84" spans="1:10" s="59" customFormat="1" ht="30" customHeight="1" x14ac:dyDescent="0.25">
      <c r="A84" s="67" t="s">
        <v>282</v>
      </c>
      <c r="B84" s="245" t="s">
        <v>19</v>
      </c>
      <c r="C84" s="245"/>
      <c r="D84" s="245"/>
      <c r="E84" s="245"/>
      <c r="F84" s="245"/>
      <c r="G84" s="245"/>
      <c r="H84" s="67" t="s">
        <v>325</v>
      </c>
      <c r="I84" s="67" t="s">
        <v>326</v>
      </c>
      <c r="J84" s="67" t="s">
        <v>327</v>
      </c>
    </row>
    <row r="85" spans="1:10" s="59" customFormat="1" x14ac:dyDescent="0.25">
      <c r="A85" s="69">
        <v>1</v>
      </c>
      <c r="B85" s="257">
        <v>2</v>
      </c>
      <c r="C85" s="257"/>
      <c r="D85" s="257"/>
      <c r="E85" s="257"/>
      <c r="F85" s="257"/>
      <c r="G85" s="257"/>
      <c r="H85" s="69">
        <v>3</v>
      </c>
      <c r="I85" s="69">
        <v>4</v>
      </c>
      <c r="J85" s="69">
        <v>5</v>
      </c>
    </row>
    <row r="86" spans="1:10" x14ac:dyDescent="0.25">
      <c r="A86" s="80"/>
      <c r="B86" s="261"/>
      <c r="C86" s="261"/>
      <c r="D86" s="261"/>
      <c r="E86" s="261"/>
      <c r="F86" s="261"/>
      <c r="G86" s="261"/>
      <c r="H86" s="71"/>
      <c r="I86" s="71"/>
      <c r="J86" s="71"/>
    </row>
    <row r="87" spans="1:10" x14ac:dyDescent="0.25">
      <c r="A87" s="74"/>
      <c r="B87" s="262" t="s">
        <v>304</v>
      </c>
      <c r="C87" s="262"/>
      <c r="D87" s="262"/>
      <c r="E87" s="262"/>
      <c r="F87" s="262"/>
      <c r="G87" s="262"/>
      <c r="H87" s="69" t="s">
        <v>46</v>
      </c>
      <c r="I87" s="69" t="s">
        <v>46</v>
      </c>
      <c r="J87" s="72"/>
    </row>
    <row r="89" spans="1:10" ht="15" customHeight="1" x14ac:dyDescent="0.25">
      <c r="A89" s="244" t="s">
        <v>334</v>
      </c>
      <c r="B89" s="244"/>
      <c r="C89" s="244"/>
      <c r="D89" s="244"/>
      <c r="E89" s="244"/>
      <c r="F89" s="244"/>
      <c r="G89" s="244"/>
      <c r="H89" s="244"/>
      <c r="I89" s="244"/>
      <c r="J89" s="244"/>
    </row>
    <row r="90" spans="1:10" x14ac:dyDescent="0.25">
      <c r="A90" s="54" t="s">
        <v>277</v>
      </c>
      <c r="B90" s="54"/>
      <c r="C90" s="227"/>
      <c r="D90" s="227"/>
      <c r="E90" s="227"/>
      <c r="F90" s="227"/>
      <c r="G90" s="227"/>
      <c r="H90" s="227"/>
      <c r="I90" s="227"/>
      <c r="J90" s="227"/>
    </row>
    <row r="91" spans="1:10" x14ac:dyDescent="0.25">
      <c r="A91" s="55" t="s">
        <v>279</v>
      </c>
      <c r="B91" s="55"/>
      <c r="C91" s="55"/>
      <c r="D91" s="227" t="s">
        <v>280</v>
      </c>
      <c r="E91" s="227"/>
      <c r="F91" s="227"/>
      <c r="G91" s="227"/>
      <c r="H91" s="227"/>
      <c r="I91" s="227"/>
      <c r="J91" s="227"/>
    </row>
    <row r="93" spans="1:10" s="59" customFormat="1" ht="29.25" customHeight="1" x14ac:dyDescent="0.25">
      <c r="A93" s="67" t="s">
        <v>282</v>
      </c>
      <c r="B93" s="245" t="s">
        <v>19</v>
      </c>
      <c r="C93" s="245"/>
      <c r="D93" s="245"/>
      <c r="E93" s="245"/>
      <c r="F93" s="245"/>
      <c r="G93" s="245"/>
      <c r="H93" s="67" t="s">
        <v>325</v>
      </c>
      <c r="I93" s="67" t="s">
        <v>326</v>
      </c>
      <c r="J93" s="67" t="s">
        <v>327</v>
      </c>
    </row>
    <row r="94" spans="1:10" s="59" customFormat="1" x14ac:dyDescent="0.25">
      <c r="A94" s="69">
        <v>1</v>
      </c>
      <c r="B94" s="257">
        <v>2</v>
      </c>
      <c r="C94" s="257"/>
      <c r="D94" s="257"/>
      <c r="E94" s="257"/>
      <c r="F94" s="257"/>
      <c r="G94" s="257"/>
      <c r="H94" s="69">
        <v>3</v>
      </c>
      <c r="I94" s="69">
        <v>4</v>
      </c>
      <c r="J94" s="69">
        <v>5</v>
      </c>
    </row>
    <row r="95" spans="1:10" x14ac:dyDescent="0.25">
      <c r="A95" s="74"/>
      <c r="B95" s="258" t="s">
        <v>304</v>
      </c>
      <c r="C95" s="259"/>
      <c r="D95" s="259"/>
      <c r="E95" s="259"/>
      <c r="F95" s="259"/>
      <c r="G95" s="260"/>
      <c r="H95" s="69" t="s">
        <v>46</v>
      </c>
      <c r="I95" s="69" t="s">
        <v>46</v>
      </c>
      <c r="J95" s="72"/>
    </row>
    <row r="97" spans="1:11" x14ac:dyDescent="0.25">
      <c r="A97" s="225" t="s">
        <v>335</v>
      </c>
      <c r="B97" s="225"/>
      <c r="C97" s="225"/>
      <c r="D97" s="225"/>
      <c r="E97" s="225"/>
      <c r="F97" s="225"/>
      <c r="G97" s="225"/>
      <c r="H97" s="225"/>
      <c r="I97" s="225"/>
      <c r="J97" s="225"/>
    </row>
    <row r="98" spans="1:11" x14ac:dyDescent="0.25">
      <c r="A98" s="54" t="s">
        <v>277</v>
      </c>
      <c r="B98" s="54"/>
      <c r="C98" s="227" t="s">
        <v>336</v>
      </c>
      <c r="D98" s="227"/>
      <c r="E98" s="227"/>
      <c r="F98" s="227"/>
      <c r="G98" s="227"/>
      <c r="H98" s="227"/>
      <c r="I98" s="227"/>
      <c r="J98" s="227"/>
    </row>
    <row r="99" spans="1:11" x14ac:dyDescent="0.25">
      <c r="A99" s="55" t="s">
        <v>279</v>
      </c>
      <c r="B99" s="55"/>
      <c r="C99" s="55"/>
      <c r="D99" s="227" t="s">
        <v>280</v>
      </c>
      <c r="E99" s="227"/>
      <c r="F99" s="227"/>
      <c r="G99" s="227"/>
      <c r="H99" s="227"/>
      <c r="I99" s="227"/>
      <c r="J99" s="227"/>
    </row>
    <row r="101" spans="1:11" x14ac:dyDescent="0.25">
      <c r="A101" s="225" t="s">
        <v>337</v>
      </c>
      <c r="B101" s="225"/>
      <c r="C101" s="225"/>
      <c r="D101" s="225"/>
      <c r="E101" s="225"/>
      <c r="F101" s="225"/>
      <c r="G101" s="225"/>
      <c r="H101" s="225"/>
      <c r="I101" s="225"/>
      <c r="J101" s="225"/>
    </row>
    <row r="103" spans="1:11" s="59" customFormat="1" ht="39" customHeight="1" x14ac:dyDescent="0.25">
      <c r="A103" s="67" t="s">
        <v>282</v>
      </c>
      <c r="B103" s="245" t="s">
        <v>338</v>
      </c>
      <c r="C103" s="245"/>
      <c r="D103" s="245"/>
      <c r="E103" s="245"/>
      <c r="F103" s="245"/>
      <c r="G103" s="67" t="s">
        <v>339</v>
      </c>
      <c r="H103" s="67" t="s">
        <v>340</v>
      </c>
      <c r="I103" s="67" t="s">
        <v>341</v>
      </c>
      <c r="J103" s="67" t="s">
        <v>342</v>
      </c>
    </row>
    <row r="104" spans="1:11" s="59" customFormat="1" x14ac:dyDescent="0.25">
      <c r="A104" s="69">
        <v>1</v>
      </c>
      <c r="B104" s="257">
        <v>2</v>
      </c>
      <c r="C104" s="257"/>
      <c r="D104" s="257"/>
      <c r="E104" s="257"/>
      <c r="F104" s="257"/>
      <c r="G104" s="69">
        <v>3</v>
      </c>
      <c r="H104" s="69">
        <v>4</v>
      </c>
      <c r="I104" s="69">
        <v>5</v>
      </c>
      <c r="J104" s="69">
        <v>6</v>
      </c>
    </row>
    <row r="105" spans="1:11" x14ac:dyDescent="0.25">
      <c r="A105" s="70" t="s">
        <v>34</v>
      </c>
      <c r="B105" s="265" t="s">
        <v>343</v>
      </c>
      <c r="C105" s="266"/>
      <c r="D105" s="266"/>
      <c r="E105" s="266"/>
      <c r="F105" s="267"/>
      <c r="G105" s="81">
        <v>12</v>
      </c>
      <c r="H105" s="82">
        <v>11</v>
      </c>
      <c r="I105" s="71">
        <v>108.2</v>
      </c>
      <c r="J105" s="71">
        <f>G105*H105*I105</f>
        <v>14282.4</v>
      </c>
    </row>
    <row r="106" spans="1:11" x14ac:dyDescent="0.25">
      <c r="A106" s="70" t="s">
        <v>35</v>
      </c>
      <c r="B106" s="265" t="s">
        <v>344</v>
      </c>
      <c r="C106" s="266"/>
      <c r="D106" s="266"/>
      <c r="E106" s="266"/>
      <c r="F106" s="267"/>
      <c r="G106" s="81">
        <v>2</v>
      </c>
      <c r="H106" s="82">
        <v>11</v>
      </c>
      <c r="I106" s="71">
        <v>13604.63</v>
      </c>
      <c r="J106" s="71">
        <f>G106*H106*I106-0.02</f>
        <v>299301.83999999997</v>
      </c>
    </row>
    <row r="107" spans="1:11" x14ac:dyDescent="0.25">
      <c r="A107" s="70" t="s">
        <v>36</v>
      </c>
      <c r="B107" s="265" t="s">
        <v>345</v>
      </c>
      <c r="C107" s="266"/>
      <c r="D107" s="266"/>
      <c r="E107" s="266"/>
      <c r="F107" s="267"/>
      <c r="G107" s="81">
        <v>12</v>
      </c>
      <c r="H107" s="82">
        <v>11</v>
      </c>
      <c r="I107" s="71">
        <v>1056.18</v>
      </c>
      <c r="J107" s="71">
        <f t="shared" ref="J107" si="1">G107*H107*I107</f>
        <v>139415.76</v>
      </c>
    </row>
    <row r="108" spans="1:11" x14ac:dyDescent="0.25">
      <c r="A108" s="70" t="s">
        <v>37</v>
      </c>
      <c r="B108" s="265" t="s">
        <v>439</v>
      </c>
      <c r="C108" s="266"/>
      <c r="D108" s="266"/>
      <c r="E108" s="266"/>
      <c r="F108" s="267"/>
      <c r="G108" s="81">
        <v>1</v>
      </c>
      <c r="H108" s="82">
        <v>12</v>
      </c>
      <c r="I108" s="71">
        <v>3000</v>
      </c>
      <c r="J108" s="71">
        <v>36000</v>
      </c>
    </row>
    <row r="109" spans="1:11" x14ac:dyDescent="0.25">
      <c r="A109" s="74"/>
      <c r="B109" s="258" t="s">
        <v>346</v>
      </c>
      <c r="C109" s="259"/>
      <c r="D109" s="259"/>
      <c r="E109" s="259"/>
      <c r="F109" s="260"/>
      <c r="G109" s="69" t="s">
        <v>46</v>
      </c>
      <c r="H109" s="69" t="s">
        <v>46</v>
      </c>
      <c r="I109" s="69" t="s">
        <v>46</v>
      </c>
      <c r="J109" s="72">
        <f>SUM(J105:J108)</f>
        <v>489000</v>
      </c>
      <c r="K109" s="101"/>
    </row>
    <row r="111" spans="1:11" x14ac:dyDescent="0.25">
      <c r="A111" s="225" t="s">
        <v>347</v>
      </c>
      <c r="B111" s="225"/>
      <c r="C111" s="225"/>
      <c r="D111" s="225"/>
      <c r="E111" s="225"/>
      <c r="F111" s="225"/>
      <c r="G111" s="225"/>
      <c r="H111" s="225"/>
      <c r="I111" s="225"/>
      <c r="J111" s="225"/>
    </row>
    <row r="113" spans="1:10" s="59" customFormat="1" ht="40.5" customHeight="1" x14ac:dyDescent="0.25">
      <c r="A113" s="67" t="s">
        <v>282</v>
      </c>
      <c r="B113" s="245" t="s">
        <v>338</v>
      </c>
      <c r="C113" s="245"/>
      <c r="D113" s="245"/>
      <c r="E113" s="245"/>
      <c r="F113" s="245"/>
      <c r="G113" s="67" t="s">
        <v>348</v>
      </c>
      <c r="H113" s="67" t="s">
        <v>349</v>
      </c>
      <c r="I113" s="67" t="s">
        <v>350</v>
      </c>
      <c r="J113" s="67" t="s">
        <v>351</v>
      </c>
    </row>
    <row r="114" spans="1:10" s="59" customFormat="1" x14ac:dyDescent="0.25">
      <c r="A114" s="69">
        <v>1</v>
      </c>
      <c r="B114" s="257">
        <v>2</v>
      </c>
      <c r="C114" s="257"/>
      <c r="D114" s="257"/>
      <c r="E114" s="257"/>
      <c r="F114" s="257"/>
      <c r="G114" s="69">
        <v>3</v>
      </c>
      <c r="H114" s="69">
        <v>4</v>
      </c>
      <c r="I114" s="69">
        <v>5</v>
      </c>
      <c r="J114" s="69">
        <v>6</v>
      </c>
    </row>
    <row r="115" spans="1:10" x14ac:dyDescent="0.25">
      <c r="A115" s="70" t="s">
        <v>34</v>
      </c>
      <c r="B115" s="249" t="s">
        <v>352</v>
      </c>
      <c r="C115" s="250"/>
      <c r="D115" s="250"/>
      <c r="E115" s="250"/>
      <c r="F115" s="251"/>
      <c r="G115" s="72">
        <v>1006260</v>
      </c>
      <c r="H115" s="71">
        <v>12</v>
      </c>
      <c r="I115" s="83"/>
      <c r="J115" s="71">
        <v>12075120</v>
      </c>
    </row>
    <row r="116" spans="1:10" x14ac:dyDescent="0.25">
      <c r="A116" s="70" t="s">
        <v>35</v>
      </c>
      <c r="B116" s="249" t="s">
        <v>353</v>
      </c>
      <c r="C116" s="250"/>
      <c r="D116" s="250"/>
      <c r="E116" s="250"/>
      <c r="F116" s="251"/>
      <c r="G116" s="72">
        <v>4000</v>
      </c>
      <c r="H116" s="71">
        <v>1800</v>
      </c>
      <c r="I116" s="83"/>
      <c r="J116" s="71">
        <v>7200000</v>
      </c>
    </row>
    <row r="117" spans="1:10" x14ac:dyDescent="0.25">
      <c r="A117" s="70" t="s">
        <v>36</v>
      </c>
      <c r="B117" s="249" t="s">
        <v>402</v>
      </c>
      <c r="C117" s="250"/>
      <c r="D117" s="250"/>
      <c r="E117" s="250"/>
      <c r="F117" s="251"/>
      <c r="G117" s="72">
        <v>22000</v>
      </c>
      <c r="H117" s="71">
        <v>50</v>
      </c>
      <c r="I117" s="83"/>
      <c r="J117" s="71">
        <v>1100000</v>
      </c>
    </row>
    <row r="118" spans="1:10" x14ac:dyDescent="0.25">
      <c r="A118" s="70" t="s">
        <v>38</v>
      </c>
      <c r="B118" s="249" t="s">
        <v>354</v>
      </c>
      <c r="C118" s="250"/>
      <c r="D118" s="250"/>
      <c r="E118" s="250"/>
      <c r="F118" s="251"/>
      <c r="G118" s="72">
        <v>1000</v>
      </c>
      <c r="H118" s="71">
        <v>740</v>
      </c>
      <c r="I118" s="83"/>
      <c r="J118" s="71">
        <v>740000</v>
      </c>
    </row>
    <row r="119" spans="1:10" x14ac:dyDescent="0.25">
      <c r="A119" s="74"/>
      <c r="B119" s="258" t="s">
        <v>304</v>
      </c>
      <c r="C119" s="259"/>
      <c r="D119" s="259"/>
      <c r="E119" s="259"/>
      <c r="F119" s="260"/>
      <c r="G119" s="69" t="s">
        <v>46</v>
      </c>
      <c r="H119" s="69" t="s">
        <v>46</v>
      </c>
      <c r="I119" s="69" t="s">
        <v>46</v>
      </c>
      <c r="J119" s="72">
        <f>SUM(J115:J118)</f>
        <v>21115120</v>
      </c>
    </row>
    <row r="121" spans="1:10" x14ac:dyDescent="0.25">
      <c r="A121" s="225" t="s">
        <v>355</v>
      </c>
      <c r="B121" s="225"/>
      <c r="C121" s="225"/>
      <c r="D121" s="225"/>
      <c r="E121" s="225"/>
      <c r="F121" s="225"/>
      <c r="G121" s="225"/>
      <c r="H121" s="225"/>
      <c r="I121" s="225"/>
      <c r="J121" s="225"/>
    </row>
    <row r="123" spans="1:10" s="59" customFormat="1" ht="39" customHeight="1" x14ac:dyDescent="0.25">
      <c r="A123" s="84" t="s">
        <v>282</v>
      </c>
      <c r="B123" s="269" t="s">
        <v>338</v>
      </c>
      <c r="C123" s="270"/>
      <c r="D123" s="270"/>
      <c r="E123" s="270"/>
      <c r="F123" s="270"/>
      <c r="G123" s="271"/>
      <c r="H123" s="84" t="s">
        <v>356</v>
      </c>
      <c r="I123" s="84" t="s">
        <v>357</v>
      </c>
      <c r="J123" s="67" t="s">
        <v>358</v>
      </c>
    </row>
    <row r="124" spans="1:10" s="59" customFormat="1" x14ac:dyDescent="0.25">
      <c r="A124" s="69">
        <v>1</v>
      </c>
      <c r="B124" s="246">
        <v>2</v>
      </c>
      <c r="C124" s="247"/>
      <c r="D124" s="247"/>
      <c r="E124" s="247"/>
      <c r="F124" s="247"/>
      <c r="G124" s="248"/>
      <c r="H124" s="69">
        <v>3</v>
      </c>
      <c r="I124" s="69">
        <v>4</v>
      </c>
      <c r="J124" s="69">
        <v>5</v>
      </c>
    </row>
    <row r="125" spans="1:10" x14ac:dyDescent="0.25">
      <c r="A125" s="70" t="s">
        <v>34</v>
      </c>
      <c r="B125" s="265" t="s">
        <v>359</v>
      </c>
      <c r="C125" s="266"/>
      <c r="D125" s="266"/>
      <c r="E125" s="266"/>
      <c r="F125" s="266"/>
      <c r="G125" s="267"/>
      <c r="H125" s="81">
        <v>6</v>
      </c>
      <c r="I125" s="81">
        <v>28</v>
      </c>
      <c r="J125" s="72">
        <v>6885665.1200000001</v>
      </c>
    </row>
    <row r="126" spans="1:10" x14ac:dyDescent="0.25">
      <c r="A126" s="70" t="s">
        <v>35</v>
      </c>
      <c r="B126" s="249" t="s">
        <v>360</v>
      </c>
      <c r="C126" s="250"/>
      <c r="D126" s="250"/>
      <c r="E126" s="250"/>
      <c r="F126" s="250"/>
      <c r="G126" s="251"/>
      <c r="H126" s="81">
        <v>2</v>
      </c>
      <c r="I126" s="81">
        <v>1</v>
      </c>
      <c r="J126" s="72">
        <v>12546262.48</v>
      </c>
    </row>
    <row r="127" spans="1:10" x14ac:dyDescent="0.25">
      <c r="A127" s="70" t="s">
        <v>36</v>
      </c>
      <c r="B127" s="249" t="s">
        <v>361</v>
      </c>
      <c r="C127" s="250"/>
      <c r="D127" s="250"/>
      <c r="E127" s="250"/>
      <c r="F127" s="250"/>
      <c r="G127" s="251"/>
      <c r="H127" s="81">
        <v>1</v>
      </c>
      <c r="I127" s="81">
        <v>1</v>
      </c>
      <c r="J127" s="72">
        <v>282104.88</v>
      </c>
    </row>
    <row r="128" spans="1:10" x14ac:dyDescent="0.25">
      <c r="A128" s="74"/>
      <c r="B128" s="258" t="s">
        <v>304</v>
      </c>
      <c r="C128" s="259"/>
      <c r="D128" s="259"/>
      <c r="E128" s="259"/>
      <c r="F128" s="259"/>
      <c r="G128" s="260"/>
      <c r="H128" s="69" t="s">
        <v>46</v>
      </c>
      <c r="I128" s="69" t="s">
        <v>46</v>
      </c>
      <c r="J128" s="72">
        <f>SUM(J125:J127)</f>
        <v>19714032.48</v>
      </c>
    </row>
    <row r="130" spans="1:12" x14ac:dyDescent="0.25">
      <c r="A130" s="225" t="s">
        <v>362</v>
      </c>
      <c r="B130" s="225"/>
      <c r="C130" s="225"/>
      <c r="D130" s="225"/>
      <c r="E130" s="225"/>
      <c r="F130" s="225"/>
      <c r="G130" s="225"/>
      <c r="H130" s="225"/>
      <c r="I130" s="225"/>
      <c r="J130" s="225"/>
    </row>
    <row r="132" spans="1:12" s="59" customFormat="1" ht="27" customHeight="1" x14ac:dyDescent="0.25">
      <c r="A132" s="67" t="s">
        <v>282</v>
      </c>
      <c r="B132" s="245" t="s">
        <v>338</v>
      </c>
      <c r="C132" s="245"/>
      <c r="D132" s="245"/>
      <c r="E132" s="245"/>
      <c r="F132" s="245"/>
      <c r="G132" s="245"/>
      <c r="H132" s="245"/>
      <c r="I132" s="67" t="s">
        <v>363</v>
      </c>
      <c r="J132" s="67" t="s">
        <v>364</v>
      </c>
    </row>
    <row r="133" spans="1:12" s="59" customFormat="1" x14ac:dyDescent="0.25">
      <c r="A133" s="69">
        <v>1</v>
      </c>
      <c r="B133" s="257">
        <v>2</v>
      </c>
      <c r="C133" s="257"/>
      <c r="D133" s="257"/>
      <c r="E133" s="257"/>
      <c r="F133" s="257"/>
      <c r="G133" s="257"/>
      <c r="H133" s="257"/>
      <c r="I133" s="69">
        <v>3</v>
      </c>
      <c r="J133" s="69">
        <v>4</v>
      </c>
    </row>
    <row r="134" spans="1:12" ht="24" customHeight="1" x14ac:dyDescent="0.25">
      <c r="A134" s="70" t="s">
        <v>34</v>
      </c>
      <c r="B134" s="268" t="s">
        <v>365</v>
      </c>
      <c r="C134" s="268"/>
      <c r="D134" s="268"/>
      <c r="E134" s="268"/>
      <c r="F134" s="268"/>
      <c r="G134" s="268"/>
      <c r="H134" s="268"/>
      <c r="I134" s="81">
        <v>15</v>
      </c>
      <c r="J134" s="72">
        <v>3076962.18</v>
      </c>
      <c r="L134" s="66"/>
    </row>
    <row r="135" spans="1:12" x14ac:dyDescent="0.25">
      <c r="A135" s="70" t="s">
        <v>35</v>
      </c>
      <c r="B135" s="265" t="s">
        <v>366</v>
      </c>
      <c r="C135" s="266"/>
      <c r="D135" s="266"/>
      <c r="E135" s="266"/>
      <c r="F135" s="266"/>
      <c r="G135" s="266"/>
      <c r="H135" s="267"/>
      <c r="I135" s="81">
        <v>1</v>
      </c>
      <c r="J135" s="72">
        <v>12236650</v>
      </c>
    </row>
    <row r="136" spans="1:12" x14ac:dyDescent="0.25">
      <c r="A136" s="70" t="s">
        <v>36</v>
      </c>
      <c r="B136" s="265" t="s">
        <v>367</v>
      </c>
      <c r="C136" s="266"/>
      <c r="D136" s="266"/>
      <c r="E136" s="266"/>
      <c r="F136" s="266"/>
      <c r="G136" s="266"/>
      <c r="H136" s="267"/>
      <c r="I136" s="81">
        <v>1</v>
      </c>
      <c r="J136" s="72">
        <v>5252390</v>
      </c>
    </row>
    <row r="137" spans="1:12" x14ac:dyDescent="0.25">
      <c r="A137" s="70" t="s">
        <v>37</v>
      </c>
      <c r="B137" s="261" t="s">
        <v>368</v>
      </c>
      <c r="C137" s="261"/>
      <c r="D137" s="261"/>
      <c r="E137" s="261"/>
      <c r="F137" s="261"/>
      <c r="G137" s="261"/>
      <c r="H137" s="261"/>
      <c r="I137" s="81">
        <v>1</v>
      </c>
      <c r="J137" s="72">
        <v>26850960</v>
      </c>
    </row>
    <row r="138" spans="1:12" x14ac:dyDescent="0.25">
      <c r="A138" s="70" t="s">
        <v>38</v>
      </c>
      <c r="B138" s="249" t="s">
        <v>369</v>
      </c>
      <c r="C138" s="250"/>
      <c r="D138" s="250"/>
      <c r="E138" s="250"/>
      <c r="F138" s="250"/>
      <c r="G138" s="250"/>
      <c r="H138" s="251"/>
      <c r="I138" s="81">
        <v>1</v>
      </c>
      <c r="J138" s="72">
        <v>12397.82</v>
      </c>
    </row>
    <row r="139" spans="1:12" x14ac:dyDescent="0.25">
      <c r="A139" s="74"/>
      <c r="B139" s="272" t="s">
        <v>304</v>
      </c>
      <c r="C139" s="272"/>
      <c r="D139" s="272"/>
      <c r="E139" s="272"/>
      <c r="F139" s="272"/>
      <c r="G139" s="272"/>
      <c r="H139" s="272"/>
      <c r="I139" s="69" t="s">
        <v>46</v>
      </c>
      <c r="J139" s="72">
        <f>SUM(J134:J138)</f>
        <v>47429360</v>
      </c>
    </row>
    <row r="141" spans="1:12" ht="15" customHeight="1" x14ac:dyDescent="0.25">
      <c r="A141" s="244" t="s">
        <v>370</v>
      </c>
      <c r="B141" s="244"/>
      <c r="C141" s="244"/>
      <c r="D141" s="244"/>
      <c r="E141" s="244"/>
      <c r="F141" s="244"/>
      <c r="G141" s="244"/>
      <c r="H141" s="244"/>
      <c r="I141" s="244"/>
      <c r="J141" s="244"/>
    </row>
    <row r="142" spans="1:12" s="59" customFormat="1" ht="25.5" customHeight="1" x14ac:dyDescent="0.25">
      <c r="A142" s="67" t="s">
        <v>282</v>
      </c>
      <c r="B142" s="245" t="s">
        <v>338</v>
      </c>
      <c r="C142" s="245"/>
      <c r="D142" s="245"/>
      <c r="E142" s="245"/>
      <c r="F142" s="245"/>
      <c r="G142" s="245"/>
      <c r="H142" s="67" t="s">
        <v>371</v>
      </c>
      <c r="I142" s="67" t="s">
        <v>372</v>
      </c>
      <c r="J142" s="67" t="s">
        <v>373</v>
      </c>
    </row>
    <row r="143" spans="1:12" s="59" customFormat="1" x14ac:dyDescent="0.25">
      <c r="A143" s="69">
        <v>1</v>
      </c>
      <c r="B143" s="257">
        <v>2</v>
      </c>
      <c r="C143" s="257"/>
      <c r="D143" s="257"/>
      <c r="E143" s="257"/>
      <c r="F143" s="257"/>
      <c r="G143" s="257"/>
      <c r="H143" s="69">
        <v>3</v>
      </c>
      <c r="I143" s="69">
        <v>4</v>
      </c>
      <c r="J143" s="69">
        <v>5</v>
      </c>
    </row>
    <row r="144" spans="1:12" x14ac:dyDescent="0.25">
      <c r="A144" s="70" t="s">
        <v>34</v>
      </c>
      <c r="B144" s="261" t="s">
        <v>374</v>
      </c>
      <c r="C144" s="261"/>
      <c r="D144" s="261"/>
      <c r="E144" s="261"/>
      <c r="F144" s="261"/>
      <c r="G144" s="261"/>
      <c r="H144" s="81">
        <v>1000</v>
      </c>
      <c r="I144" s="72">
        <v>200</v>
      </c>
      <c r="J144" s="85">
        <f>H144*I144</f>
        <v>200000</v>
      </c>
    </row>
    <row r="145" spans="1:10" x14ac:dyDescent="0.25">
      <c r="A145" s="70" t="s">
        <v>35</v>
      </c>
      <c r="B145" s="249" t="s">
        <v>375</v>
      </c>
      <c r="C145" s="250"/>
      <c r="D145" s="250"/>
      <c r="E145" s="250"/>
      <c r="F145" s="250"/>
      <c r="G145" s="251"/>
      <c r="H145" s="81">
        <v>500</v>
      </c>
      <c r="I145" s="72">
        <v>60</v>
      </c>
      <c r="J145" s="85">
        <f t="shared" ref="J145:J150" si="2">H145*I145</f>
        <v>30000</v>
      </c>
    </row>
    <row r="146" spans="1:10" x14ac:dyDescent="0.25">
      <c r="A146" s="70" t="s">
        <v>36</v>
      </c>
      <c r="B146" s="249" t="s">
        <v>376</v>
      </c>
      <c r="C146" s="250"/>
      <c r="D146" s="250"/>
      <c r="E146" s="250"/>
      <c r="F146" s="250"/>
      <c r="G146" s="251"/>
      <c r="H146" s="81">
        <v>500</v>
      </c>
      <c r="I146" s="72">
        <v>700</v>
      </c>
      <c r="J146" s="85">
        <f t="shared" si="2"/>
        <v>350000</v>
      </c>
    </row>
    <row r="147" spans="1:10" x14ac:dyDescent="0.25">
      <c r="A147" s="70" t="s">
        <v>37</v>
      </c>
      <c r="B147" s="249" t="s">
        <v>377</v>
      </c>
      <c r="C147" s="250"/>
      <c r="D147" s="250"/>
      <c r="E147" s="250"/>
      <c r="F147" s="250"/>
      <c r="G147" s="251"/>
      <c r="H147" s="81">
        <v>2000</v>
      </c>
      <c r="I147" s="72">
        <v>372</v>
      </c>
      <c r="J147" s="85">
        <f t="shared" si="2"/>
        <v>744000</v>
      </c>
    </row>
    <row r="148" spans="1:10" x14ac:dyDescent="0.25">
      <c r="A148" s="70" t="s">
        <v>38</v>
      </c>
      <c r="B148" s="249" t="s">
        <v>440</v>
      </c>
      <c r="C148" s="250"/>
      <c r="D148" s="250"/>
      <c r="E148" s="250"/>
      <c r="F148" s="250"/>
      <c r="G148" s="251"/>
      <c r="H148" s="81">
        <v>727</v>
      </c>
      <c r="I148" s="72">
        <v>1000</v>
      </c>
      <c r="J148" s="85">
        <f t="shared" si="2"/>
        <v>727000</v>
      </c>
    </row>
    <row r="149" spans="1:10" x14ac:dyDescent="0.25">
      <c r="A149" s="70" t="s">
        <v>39</v>
      </c>
      <c r="B149" s="249" t="s">
        <v>378</v>
      </c>
      <c r="C149" s="250"/>
      <c r="D149" s="250"/>
      <c r="E149" s="250"/>
      <c r="F149" s="250"/>
      <c r="G149" s="251"/>
      <c r="H149" s="81">
        <v>100</v>
      </c>
      <c r="I149" s="72">
        <v>760</v>
      </c>
      <c r="J149" s="85">
        <f t="shared" si="2"/>
        <v>76000</v>
      </c>
    </row>
    <row r="150" spans="1:10" x14ac:dyDescent="0.25">
      <c r="A150" s="70" t="s">
        <v>40</v>
      </c>
      <c r="B150" s="249" t="s">
        <v>441</v>
      </c>
      <c r="C150" s="250"/>
      <c r="D150" s="250"/>
      <c r="E150" s="250"/>
      <c r="F150" s="250"/>
      <c r="G150" s="251"/>
      <c r="H150" s="81">
        <v>3600</v>
      </c>
      <c r="I150" s="72">
        <v>600</v>
      </c>
      <c r="J150" s="85">
        <f t="shared" si="2"/>
        <v>2160000</v>
      </c>
    </row>
    <row r="151" spans="1:10" x14ac:dyDescent="0.25">
      <c r="A151" s="70" t="s">
        <v>41</v>
      </c>
      <c r="B151" s="249" t="s">
        <v>441</v>
      </c>
      <c r="C151" s="250"/>
      <c r="D151" s="250"/>
      <c r="E151" s="250"/>
      <c r="F151" s="250"/>
      <c r="G151" s="251"/>
      <c r="H151" s="81">
        <v>1000</v>
      </c>
      <c r="I151" s="72">
        <v>759.64</v>
      </c>
      <c r="J151" s="85">
        <v>759640</v>
      </c>
    </row>
    <row r="152" spans="1:10" x14ac:dyDescent="0.25">
      <c r="A152" s="74"/>
      <c r="B152" s="262" t="s">
        <v>304</v>
      </c>
      <c r="C152" s="262"/>
      <c r="D152" s="262"/>
      <c r="E152" s="262"/>
      <c r="F152" s="262"/>
      <c r="G152" s="262"/>
      <c r="H152" s="72"/>
      <c r="I152" s="69" t="s">
        <v>46</v>
      </c>
      <c r="J152" s="72">
        <f>SUM(J144:J151)</f>
        <v>5046640</v>
      </c>
    </row>
    <row r="154" spans="1:10" x14ac:dyDescent="0.25">
      <c r="J154" s="68"/>
    </row>
    <row r="156" spans="1:10" x14ac:dyDescent="0.25">
      <c r="D156" s="274"/>
      <c r="E156" s="274"/>
      <c r="F156" s="59"/>
      <c r="G156" s="274"/>
      <c r="H156" s="274"/>
    </row>
    <row r="157" spans="1:10" s="86" customFormat="1" ht="11.25" x14ac:dyDescent="0.25">
      <c r="D157" s="273"/>
      <c r="E157" s="273"/>
      <c r="G157" s="273"/>
      <c r="H157" s="273"/>
    </row>
    <row r="159" spans="1:10" x14ac:dyDescent="0.25">
      <c r="D159" s="274"/>
      <c r="E159" s="274"/>
      <c r="F159" s="59"/>
      <c r="G159" s="274"/>
      <c r="H159" s="274"/>
    </row>
    <row r="160" spans="1:10" x14ac:dyDescent="0.25">
      <c r="A160" s="86"/>
      <c r="B160" s="86"/>
      <c r="C160" s="86"/>
      <c r="D160" s="273"/>
      <c r="E160" s="273"/>
      <c r="F160" s="86"/>
      <c r="G160" s="273"/>
      <c r="H160" s="273"/>
    </row>
  </sheetData>
  <mergeCells count="136">
    <mergeCell ref="B150:G150"/>
    <mergeCell ref="B151:G151"/>
    <mergeCell ref="D157:E157"/>
    <mergeCell ref="G157:H157"/>
    <mergeCell ref="D159:E159"/>
    <mergeCell ref="G159:H159"/>
    <mergeCell ref="D160:E160"/>
    <mergeCell ref="G160:H160"/>
    <mergeCell ref="B152:G152"/>
    <mergeCell ref="D156:E156"/>
    <mergeCell ref="G156:H156"/>
    <mergeCell ref="B147:G147"/>
    <mergeCell ref="B149:G149"/>
    <mergeCell ref="A141:J141"/>
    <mergeCell ref="B142:G142"/>
    <mergeCell ref="B143:G143"/>
    <mergeCell ref="B144:G144"/>
    <mergeCell ref="B145:G145"/>
    <mergeCell ref="B146:G146"/>
    <mergeCell ref="B135:H135"/>
    <mergeCell ref="B136:H136"/>
    <mergeCell ref="B137:H137"/>
    <mergeCell ref="B138:H138"/>
    <mergeCell ref="B139:H139"/>
    <mergeCell ref="B148:G148"/>
    <mergeCell ref="B127:G127"/>
    <mergeCell ref="B128:G128"/>
    <mergeCell ref="A130:J130"/>
    <mergeCell ref="B132:H132"/>
    <mergeCell ref="B133:H133"/>
    <mergeCell ref="B134:H134"/>
    <mergeCell ref="B119:F119"/>
    <mergeCell ref="A121:J121"/>
    <mergeCell ref="B123:G123"/>
    <mergeCell ref="B124:G124"/>
    <mergeCell ref="B125:G125"/>
    <mergeCell ref="B126:G126"/>
    <mergeCell ref="B114:F114"/>
    <mergeCell ref="B115:F115"/>
    <mergeCell ref="B116:F116"/>
    <mergeCell ref="B117:F117"/>
    <mergeCell ref="B118:F118"/>
    <mergeCell ref="B105:F105"/>
    <mergeCell ref="B106:F106"/>
    <mergeCell ref="B107:F107"/>
    <mergeCell ref="B109:F109"/>
    <mergeCell ref="A111:J111"/>
    <mergeCell ref="B113:F113"/>
    <mergeCell ref="B108:F108"/>
    <mergeCell ref="A97:J97"/>
    <mergeCell ref="C98:J98"/>
    <mergeCell ref="D99:J99"/>
    <mergeCell ref="A101:J101"/>
    <mergeCell ref="B103:F103"/>
    <mergeCell ref="B104:F104"/>
    <mergeCell ref="A89:J89"/>
    <mergeCell ref="C90:J90"/>
    <mergeCell ref="D91:J91"/>
    <mergeCell ref="B93:G93"/>
    <mergeCell ref="B94:G94"/>
    <mergeCell ref="B95:G95"/>
    <mergeCell ref="C81:J81"/>
    <mergeCell ref="D82:J82"/>
    <mergeCell ref="B84:G84"/>
    <mergeCell ref="B85:G85"/>
    <mergeCell ref="B86:G86"/>
    <mergeCell ref="B87:G87"/>
    <mergeCell ref="D67:J67"/>
    <mergeCell ref="B69:G69"/>
    <mergeCell ref="B70:G70"/>
    <mergeCell ref="B71:G71"/>
    <mergeCell ref="B73:G73"/>
    <mergeCell ref="A80:J80"/>
    <mergeCell ref="B72:G72"/>
    <mergeCell ref="B61:G61"/>
    <mergeCell ref="B62:G62"/>
    <mergeCell ref="A65:J65"/>
    <mergeCell ref="C66:J66"/>
    <mergeCell ref="B46:H46"/>
    <mergeCell ref="B47:H47"/>
    <mergeCell ref="A53:J53"/>
    <mergeCell ref="A55:J55"/>
    <mergeCell ref="C56:J56"/>
    <mergeCell ref="D57:J57"/>
    <mergeCell ref="B51:H51"/>
    <mergeCell ref="B52:H52"/>
    <mergeCell ref="B42:H42"/>
    <mergeCell ref="B43:H43"/>
    <mergeCell ref="B44:H44"/>
    <mergeCell ref="B45:H45"/>
    <mergeCell ref="B37:H37"/>
    <mergeCell ref="B38:H38"/>
    <mergeCell ref="B39:H39"/>
    <mergeCell ref="B59:G59"/>
    <mergeCell ref="B60:G60"/>
    <mergeCell ref="B49:H49"/>
    <mergeCell ref="B50:H50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28" workbookViewId="0">
      <selection activeCell="K38" sqref="K38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24" t="s">
        <v>275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x14ac:dyDescent="0.25">
      <c r="B2" s="54"/>
    </row>
    <row r="3" spans="1:10" x14ac:dyDescent="0.25">
      <c r="A3" s="225" t="s">
        <v>276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s="54" customFormat="1" ht="12.75" customHeight="1" x14ac:dyDescent="0.25">
      <c r="A4" s="54" t="s">
        <v>277</v>
      </c>
      <c r="C4" s="226" t="s">
        <v>278</v>
      </c>
      <c r="D4" s="226"/>
      <c r="E4" s="226"/>
      <c r="F4" s="226"/>
      <c r="G4" s="226"/>
      <c r="H4" s="226"/>
      <c r="I4" s="226"/>
      <c r="J4" s="226"/>
    </row>
    <row r="5" spans="1:10" s="54" customFormat="1" ht="32.25" customHeight="1" x14ac:dyDescent="0.25">
      <c r="A5" s="55" t="s">
        <v>279</v>
      </c>
      <c r="B5" s="55"/>
      <c r="C5" s="55"/>
      <c r="D5" s="275" t="s">
        <v>379</v>
      </c>
      <c r="E5" s="275"/>
      <c r="F5" s="275"/>
      <c r="G5" s="275"/>
      <c r="H5" s="275"/>
      <c r="I5" s="275"/>
      <c r="J5" s="275"/>
    </row>
    <row r="7" spans="1:10" x14ac:dyDescent="0.25">
      <c r="A7" s="225" t="s">
        <v>281</v>
      </c>
      <c r="B7" s="225"/>
      <c r="C7" s="225"/>
      <c r="D7" s="225"/>
      <c r="E7" s="225"/>
      <c r="F7" s="225"/>
      <c r="G7" s="225"/>
      <c r="H7" s="225"/>
      <c r="I7" s="225"/>
      <c r="J7" s="225"/>
    </row>
    <row r="9" spans="1:10" s="56" customFormat="1" ht="13.9" customHeight="1" x14ac:dyDescent="0.25">
      <c r="A9" s="220" t="s">
        <v>282</v>
      </c>
      <c r="B9" s="220" t="s">
        <v>283</v>
      </c>
      <c r="C9" s="220" t="s">
        <v>284</v>
      </c>
      <c r="D9" s="222" t="s">
        <v>285</v>
      </c>
      <c r="E9" s="223"/>
      <c r="F9" s="223"/>
      <c r="G9" s="223"/>
      <c r="H9" s="220" t="s">
        <v>286</v>
      </c>
      <c r="I9" s="220" t="s">
        <v>287</v>
      </c>
      <c r="J9" s="217" t="s">
        <v>288</v>
      </c>
    </row>
    <row r="10" spans="1:10" s="56" customFormat="1" x14ac:dyDescent="0.25">
      <c r="A10" s="228"/>
      <c r="B10" s="228"/>
      <c r="C10" s="228"/>
      <c r="D10" s="220" t="s">
        <v>291</v>
      </c>
      <c r="E10" s="222" t="s">
        <v>70</v>
      </c>
      <c r="F10" s="223"/>
      <c r="G10" s="223"/>
      <c r="H10" s="228"/>
      <c r="I10" s="228"/>
      <c r="J10" s="218"/>
    </row>
    <row r="11" spans="1:10" s="56" customFormat="1" ht="75.75" customHeight="1" x14ac:dyDescent="0.25">
      <c r="A11" s="221"/>
      <c r="B11" s="221"/>
      <c r="C11" s="221"/>
      <c r="D11" s="221"/>
      <c r="E11" s="57" t="s">
        <v>292</v>
      </c>
      <c r="F11" s="57" t="s">
        <v>293</v>
      </c>
      <c r="G11" s="57" t="s">
        <v>294</v>
      </c>
      <c r="H11" s="221"/>
      <c r="I11" s="221"/>
      <c r="J11" s="219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29" t="s">
        <v>34</v>
      </c>
      <c r="B13" s="60" t="s">
        <v>401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30"/>
      <c r="B14" s="60" t="s">
        <v>380</v>
      </c>
      <c r="C14" s="94">
        <v>4</v>
      </c>
      <c r="D14" s="95">
        <v>38517.51</v>
      </c>
      <c r="E14" s="95">
        <v>23607.5</v>
      </c>
      <c r="F14" s="95"/>
      <c r="G14" s="95">
        <v>14910.01</v>
      </c>
      <c r="H14" s="96"/>
      <c r="I14" s="95"/>
      <c r="J14" s="95">
        <f>C14*D14*12</f>
        <v>1848840.48</v>
      </c>
    </row>
    <row r="15" spans="1:10" x14ac:dyDescent="0.25">
      <c r="A15" s="242" t="s">
        <v>304</v>
      </c>
      <c r="B15" s="243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1863840.48</v>
      </c>
    </row>
    <row r="17" spans="1:10" ht="31.5" customHeight="1" x14ac:dyDescent="0.25">
      <c r="A17" s="244" t="s">
        <v>305</v>
      </c>
      <c r="B17" s="244"/>
      <c r="C17" s="244"/>
      <c r="D17" s="244"/>
      <c r="E17" s="244"/>
      <c r="F17" s="244"/>
      <c r="G17" s="244"/>
      <c r="H17" s="244"/>
      <c r="I17" s="244"/>
      <c r="J17" s="244"/>
    </row>
    <row r="19" spans="1:10" s="59" customFormat="1" ht="49.5" customHeight="1" x14ac:dyDescent="0.25">
      <c r="A19" s="67" t="s">
        <v>282</v>
      </c>
      <c r="B19" s="245" t="s">
        <v>306</v>
      </c>
      <c r="C19" s="245"/>
      <c r="D19" s="245"/>
      <c r="E19" s="245"/>
      <c r="F19" s="245"/>
      <c r="G19" s="245"/>
      <c r="H19" s="245"/>
      <c r="I19" s="67" t="s">
        <v>307</v>
      </c>
      <c r="J19" s="67" t="s">
        <v>308</v>
      </c>
    </row>
    <row r="20" spans="1:10" s="59" customFormat="1" x14ac:dyDescent="0.25">
      <c r="A20" s="69">
        <v>1</v>
      </c>
      <c r="B20" s="246">
        <v>2</v>
      </c>
      <c r="C20" s="247"/>
      <c r="D20" s="247"/>
      <c r="E20" s="247"/>
      <c r="F20" s="247"/>
      <c r="G20" s="247"/>
      <c r="H20" s="248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49" t="s">
        <v>309</v>
      </c>
      <c r="C21" s="250"/>
      <c r="D21" s="250"/>
      <c r="E21" s="250"/>
      <c r="F21" s="250"/>
      <c r="G21" s="250"/>
      <c r="H21" s="251"/>
      <c r="I21" s="69" t="s">
        <v>46</v>
      </c>
      <c r="J21" s="71"/>
    </row>
    <row r="22" spans="1:10" x14ac:dyDescent="0.25">
      <c r="A22" s="235" t="s">
        <v>209</v>
      </c>
      <c r="B22" s="237" t="s">
        <v>70</v>
      </c>
      <c r="C22" s="238"/>
      <c r="D22" s="238"/>
      <c r="E22" s="238"/>
      <c r="F22" s="238"/>
      <c r="G22" s="238"/>
      <c r="H22" s="239"/>
      <c r="I22" s="240">
        <f>J14</f>
        <v>1848840.48</v>
      </c>
      <c r="J22" s="252">
        <f>I22*22/100</f>
        <v>406744.9056</v>
      </c>
    </row>
    <row r="23" spans="1:10" x14ac:dyDescent="0.25">
      <c r="A23" s="236"/>
      <c r="B23" s="254" t="s">
        <v>310</v>
      </c>
      <c r="C23" s="255"/>
      <c r="D23" s="255"/>
      <c r="E23" s="255"/>
      <c r="F23" s="255"/>
      <c r="G23" s="255"/>
      <c r="H23" s="256"/>
      <c r="I23" s="241"/>
      <c r="J23" s="253"/>
    </row>
    <row r="24" spans="1:10" x14ac:dyDescent="0.25">
      <c r="A24" s="70" t="s">
        <v>207</v>
      </c>
      <c r="B24" s="249" t="s">
        <v>311</v>
      </c>
      <c r="C24" s="250"/>
      <c r="D24" s="250"/>
      <c r="E24" s="250"/>
      <c r="F24" s="250"/>
      <c r="G24" s="250"/>
      <c r="H24" s="251"/>
      <c r="I24" s="72"/>
      <c r="J24" s="71"/>
    </row>
    <row r="25" spans="1:10" ht="15" customHeight="1" x14ac:dyDescent="0.25">
      <c r="A25" s="70" t="s">
        <v>211</v>
      </c>
      <c r="B25" s="249" t="s">
        <v>312</v>
      </c>
      <c r="C25" s="250"/>
      <c r="D25" s="250"/>
      <c r="E25" s="250"/>
      <c r="F25" s="250"/>
      <c r="G25" s="250"/>
      <c r="H25" s="251"/>
      <c r="I25" s="72"/>
      <c r="J25" s="71"/>
    </row>
    <row r="26" spans="1:10" ht="15" customHeight="1" x14ac:dyDescent="0.25">
      <c r="A26" s="70" t="s">
        <v>35</v>
      </c>
      <c r="B26" s="249" t="s">
        <v>313</v>
      </c>
      <c r="C26" s="250"/>
      <c r="D26" s="250"/>
      <c r="E26" s="250"/>
      <c r="F26" s="250"/>
      <c r="G26" s="250"/>
      <c r="H26" s="251"/>
      <c r="I26" s="69" t="s">
        <v>46</v>
      </c>
      <c r="J26" s="71"/>
    </row>
    <row r="27" spans="1:10" x14ac:dyDescent="0.25">
      <c r="A27" s="235" t="s">
        <v>226</v>
      </c>
      <c r="B27" s="237" t="s">
        <v>70</v>
      </c>
      <c r="C27" s="238"/>
      <c r="D27" s="238"/>
      <c r="E27" s="238"/>
      <c r="F27" s="238"/>
      <c r="G27" s="238"/>
      <c r="H27" s="239"/>
      <c r="I27" s="240">
        <f>I22</f>
        <v>1848840.48</v>
      </c>
      <c r="J27" s="252">
        <f>I27*2.9/100</f>
        <v>53616.373919999998</v>
      </c>
    </row>
    <row r="28" spans="1:10" ht="15" customHeight="1" x14ac:dyDescent="0.25">
      <c r="A28" s="236"/>
      <c r="B28" s="254" t="s">
        <v>314</v>
      </c>
      <c r="C28" s="255"/>
      <c r="D28" s="255"/>
      <c r="E28" s="255"/>
      <c r="F28" s="255"/>
      <c r="G28" s="255"/>
      <c r="H28" s="256"/>
      <c r="I28" s="241"/>
      <c r="J28" s="253"/>
    </row>
    <row r="29" spans="1:10" ht="15" customHeight="1" x14ac:dyDescent="0.25">
      <c r="A29" s="70" t="s">
        <v>315</v>
      </c>
      <c r="B29" s="249" t="s">
        <v>316</v>
      </c>
      <c r="C29" s="250"/>
      <c r="D29" s="250"/>
      <c r="E29" s="250"/>
      <c r="F29" s="250"/>
      <c r="G29" s="250"/>
      <c r="H29" s="251"/>
      <c r="I29" s="72"/>
      <c r="J29" s="71"/>
    </row>
    <row r="30" spans="1:10" ht="15" customHeight="1" x14ac:dyDescent="0.25">
      <c r="A30" s="70" t="s">
        <v>317</v>
      </c>
      <c r="B30" s="249" t="s">
        <v>318</v>
      </c>
      <c r="C30" s="250"/>
      <c r="D30" s="250"/>
      <c r="E30" s="250"/>
      <c r="F30" s="250"/>
      <c r="G30" s="250"/>
      <c r="H30" s="251"/>
      <c r="I30" s="72">
        <f>I22</f>
        <v>1848840.48</v>
      </c>
      <c r="J30" s="71">
        <f>I30*0.2/100</f>
        <v>3697.6809600000001</v>
      </c>
    </row>
    <row r="31" spans="1:10" ht="15" customHeight="1" x14ac:dyDescent="0.25">
      <c r="A31" s="70" t="s">
        <v>319</v>
      </c>
      <c r="B31" s="249" t="s">
        <v>320</v>
      </c>
      <c r="C31" s="250"/>
      <c r="D31" s="250"/>
      <c r="E31" s="250"/>
      <c r="F31" s="250"/>
      <c r="G31" s="250"/>
      <c r="H31" s="251"/>
      <c r="I31" s="72"/>
      <c r="J31" s="71"/>
    </row>
    <row r="32" spans="1:10" ht="15" customHeight="1" x14ac:dyDescent="0.25">
      <c r="A32" s="70" t="s">
        <v>321</v>
      </c>
      <c r="B32" s="249" t="s">
        <v>320</v>
      </c>
      <c r="C32" s="250"/>
      <c r="D32" s="250"/>
      <c r="E32" s="250"/>
      <c r="F32" s="250"/>
      <c r="G32" s="250"/>
      <c r="H32" s="251"/>
      <c r="I32" s="72"/>
      <c r="J32" s="71"/>
    </row>
    <row r="33" spans="1:10" ht="15" customHeight="1" x14ac:dyDescent="0.25">
      <c r="A33" s="70" t="s">
        <v>36</v>
      </c>
      <c r="B33" s="249" t="s">
        <v>322</v>
      </c>
      <c r="C33" s="250"/>
      <c r="D33" s="250"/>
      <c r="E33" s="250"/>
      <c r="F33" s="250"/>
      <c r="G33" s="250"/>
      <c r="H33" s="251"/>
      <c r="I33" s="72">
        <f>I22</f>
        <v>1848840.48</v>
      </c>
      <c r="J33" s="71">
        <f>I33*5.1/100</f>
        <v>94290.864479999989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254</v>
      </c>
      <c r="I34" s="72"/>
      <c r="J34" s="71">
        <f>SUM(J22:J33)</f>
        <v>558349.82496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>
        <v>-0.3</v>
      </c>
    </row>
    <row r="36" spans="1:10" x14ac:dyDescent="0.25">
      <c r="A36" s="70"/>
      <c r="B36" s="258" t="s">
        <v>442</v>
      </c>
      <c r="C36" s="259"/>
      <c r="D36" s="259"/>
      <c r="E36" s="259"/>
      <c r="F36" s="259"/>
      <c r="G36" s="259"/>
      <c r="H36" s="260"/>
      <c r="I36" s="69"/>
      <c r="J36" s="72">
        <f>SUM(J34:J35)</f>
        <v>558349.52495999995</v>
      </c>
    </row>
    <row r="39" spans="1:10" x14ac:dyDescent="0.25">
      <c r="A39" s="225" t="s">
        <v>324</v>
      </c>
      <c r="B39" s="225"/>
      <c r="C39" s="225"/>
      <c r="D39" s="225"/>
      <c r="E39" s="225"/>
      <c r="F39" s="225"/>
      <c r="G39" s="225"/>
      <c r="H39" s="225"/>
      <c r="I39" s="225"/>
      <c r="J39" s="225"/>
    </row>
    <row r="40" spans="1:10" x14ac:dyDescent="0.25">
      <c r="A40" s="54" t="s">
        <v>277</v>
      </c>
      <c r="B40" s="54"/>
      <c r="C40" s="227">
        <v>321</v>
      </c>
      <c r="D40" s="227"/>
      <c r="E40" s="227"/>
      <c r="F40" s="227"/>
      <c r="G40" s="227"/>
      <c r="H40" s="227"/>
      <c r="I40" s="227"/>
      <c r="J40" s="227"/>
    </row>
    <row r="41" spans="1:10" ht="27.75" customHeight="1" x14ac:dyDescent="0.25">
      <c r="A41" s="55" t="s">
        <v>279</v>
      </c>
      <c r="B41" s="55"/>
      <c r="C41" s="55"/>
      <c r="D41" s="275" t="s">
        <v>379</v>
      </c>
      <c r="E41" s="275"/>
      <c r="F41" s="275"/>
      <c r="G41" s="275"/>
      <c r="H41" s="275"/>
      <c r="I41" s="275"/>
      <c r="J41" s="275"/>
    </row>
    <row r="43" spans="1:10" s="59" customFormat="1" ht="38.25" customHeight="1" x14ac:dyDescent="0.25">
      <c r="A43" s="67" t="s">
        <v>282</v>
      </c>
      <c r="B43" s="245" t="s">
        <v>19</v>
      </c>
      <c r="C43" s="245"/>
      <c r="D43" s="245"/>
      <c r="E43" s="245"/>
      <c r="F43" s="245"/>
      <c r="G43" s="245"/>
      <c r="H43" s="67" t="s">
        <v>325</v>
      </c>
      <c r="I43" s="67" t="s">
        <v>326</v>
      </c>
      <c r="J43" s="67" t="s">
        <v>327</v>
      </c>
    </row>
    <row r="44" spans="1:10" s="59" customFormat="1" x14ac:dyDescent="0.25">
      <c r="A44" s="69">
        <v>1</v>
      </c>
      <c r="B44" s="257">
        <v>2</v>
      </c>
      <c r="C44" s="257"/>
      <c r="D44" s="257"/>
      <c r="E44" s="257"/>
      <c r="F44" s="257"/>
      <c r="G44" s="257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61" t="s">
        <v>381</v>
      </c>
      <c r="C45" s="261"/>
      <c r="D45" s="261"/>
      <c r="E45" s="261"/>
      <c r="F45" s="261"/>
      <c r="G45" s="261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62" t="s">
        <v>304</v>
      </c>
      <c r="C46" s="262"/>
      <c r="D46" s="262"/>
      <c r="E46" s="262"/>
      <c r="F46" s="262"/>
      <c r="G46" s="262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44" t="s">
        <v>334</v>
      </c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x14ac:dyDescent="0.25">
      <c r="A50" s="54" t="s">
        <v>277</v>
      </c>
      <c r="B50" s="54"/>
      <c r="C50" s="227">
        <v>340</v>
      </c>
      <c r="D50" s="227"/>
      <c r="E50" s="227"/>
      <c r="F50" s="227"/>
      <c r="G50" s="227"/>
      <c r="H50" s="227"/>
      <c r="I50" s="227"/>
      <c r="J50" s="227"/>
    </row>
    <row r="51" spans="1:10" ht="31.5" customHeight="1" x14ac:dyDescent="0.25">
      <c r="A51" s="55" t="s">
        <v>279</v>
      </c>
      <c r="B51" s="55"/>
      <c r="C51" s="55"/>
      <c r="D51" s="275" t="s">
        <v>379</v>
      </c>
      <c r="E51" s="275"/>
      <c r="F51" s="275"/>
      <c r="G51" s="275"/>
      <c r="H51" s="275"/>
      <c r="I51" s="275"/>
      <c r="J51" s="275"/>
    </row>
    <row r="53" spans="1:10" s="59" customFormat="1" ht="39.75" customHeight="1" x14ac:dyDescent="0.25">
      <c r="A53" s="67" t="s">
        <v>282</v>
      </c>
      <c r="B53" s="245" t="s">
        <v>19</v>
      </c>
      <c r="C53" s="245"/>
      <c r="D53" s="245"/>
      <c r="E53" s="245"/>
      <c r="F53" s="245"/>
      <c r="G53" s="245"/>
      <c r="H53" s="67" t="s">
        <v>325</v>
      </c>
      <c r="I53" s="67" t="s">
        <v>326</v>
      </c>
      <c r="J53" s="67" t="s">
        <v>327</v>
      </c>
    </row>
    <row r="54" spans="1:10" s="59" customFormat="1" x14ac:dyDescent="0.25">
      <c r="A54" s="69">
        <v>1</v>
      </c>
      <c r="B54" s="257">
        <v>2</v>
      </c>
      <c r="C54" s="257"/>
      <c r="D54" s="257"/>
      <c r="E54" s="257"/>
      <c r="F54" s="257"/>
      <c r="G54" s="257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61" t="s">
        <v>382</v>
      </c>
      <c r="C55" s="261"/>
      <c r="D55" s="261"/>
      <c r="E55" s="261"/>
      <c r="F55" s="261"/>
      <c r="G55" s="261"/>
      <c r="H55" s="71">
        <v>1000</v>
      </c>
      <c r="I55" s="73">
        <v>5</v>
      </c>
      <c r="J55" s="71">
        <v>5000</v>
      </c>
    </row>
    <row r="56" spans="1:10" x14ac:dyDescent="0.25">
      <c r="A56" s="74"/>
      <c r="B56" s="258" t="s">
        <v>304</v>
      </c>
      <c r="C56" s="259"/>
      <c r="D56" s="259"/>
      <c r="E56" s="259"/>
      <c r="F56" s="259"/>
      <c r="G56" s="260"/>
      <c r="H56" s="69" t="s">
        <v>46</v>
      </c>
      <c r="I56" s="69" t="s">
        <v>46</v>
      </c>
      <c r="J56" s="72">
        <f>SUM(J55:J55)</f>
        <v>5000</v>
      </c>
    </row>
    <row r="58" spans="1:10" x14ac:dyDescent="0.25">
      <c r="A58" s="225" t="s">
        <v>335</v>
      </c>
      <c r="B58" s="225"/>
      <c r="C58" s="225"/>
      <c r="D58" s="225"/>
      <c r="E58" s="225"/>
      <c r="F58" s="225"/>
      <c r="G58" s="225"/>
      <c r="H58" s="225"/>
      <c r="I58" s="225"/>
      <c r="J58" s="225"/>
    </row>
    <row r="59" spans="1:10" x14ac:dyDescent="0.25">
      <c r="A59" s="54" t="s">
        <v>277</v>
      </c>
      <c r="B59" s="54"/>
      <c r="C59" s="227">
        <v>244</v>
      </c>
      <c r="D59" s="227"/>
      <c r="E59" s="227"/>
      <c r="F59" s="227"/>
      <c r="G59" s="227"/>
      <c r="H59" s="227"/>
      <c r="I59" s="227"/>
      <c r="J59" s="227"/>
    </row>
    <row r="60" spans="1:10" ht="30" customHeight="1" x14ac:dyDescent="0.25">
      <c r="A60" s="55" t="s">
        <v>279</v>
      </c>
      <c r="B60" s="55"/>
      <c r="C60" s="55"/>
      <c r="D60" s="275" t="s">
        <v>379</v>
      </c>
      <c r="E60" s="275"/>
      <c r="F60" s="275"/>
      <c r="G60" s="275"/>
      <c r="H60" s="275"/>
      <c r="I60" s="275"/>
      <c r="J60" s="275"/>
    </row>
    <row r="62" spans="1:10" x14ac:dyDescent="0.25">
      <c r="A62" s="225" t="s">
        <v>337</v>
      </c>
      <c r="B62" s="225"/>
      <c r="C62" s="225"/>
      <c r="D62" s="225"/>
      <c r="E62" s="225"/>
      <c r="F62" s="225"/>
      <c r="G62" s="225"/>
      <c r="H62" s="225"/>
      <c r="I62" s="225"/>
      <c r="J62" s="225"/>
    </row>
    <row r="64" spans="1:10" s="59" customFormat="1" ht="39" customHeight="1" x14ac:dyDescent="0.25">
      <c r="A64" s="67" t="s">
        <v>282</v>
      </c>
      <c r="B64" s="245" t="s">
        <v>338</v>
      </c>
      <c r="C64" s="245"/>
      <c r="D64" s="245"/>
      <c r="E64" s="245"/>
      <c r="F64" s="245"/>
      <c r="G64" s="67" t="s">
        <v>339</v>
      </c>
      <c r="H64" s="67" t="s">
        <v>340</v>
      </c>
      <c r="I64" s="67" t="s">
        <v>341</v>
      </c>
      <c r="J64" s="67" t="s">
        <v>342</v>
      </c>
    </row>
    <row r="65" spans="1:10" s="59" customFormat="1" x14ac:dyDescent="0.25">
      <c r="A65" s="69">
        <v>1</v>
      </c>
      <c r="B65" s="257">
        <v>2</v>
      </c>
      <c r="C65" s="257"/>
      <c r="D65" s="257"/>
      <c r="E65" s="257"/>
      <c r="F65" s="257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49"/>
      <c r="C66" s="250"/>
      <c r="D66" s="250"/>
      <c r="E66" s="250"/>
      <c r="F66" s="251"/>
      <c r="G66" s="81"/>
      <c r="H66" s="82"/>
      <c r="I66" s="71"/>
      <c r="J66" s="71"/>
    </row>
    <row r="67" spans="1:10" x14ac:dyDescent="0.25">
      <c r="A67" s="74"/>
      <c r="B67" s="258" t="s">
        <v>346</v>
      </c>
      <c r="C67" s="259"/>
      <c r="D67" s="259"/>
      <c r="E67" s="259"/>
      <c r="F67" s="260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25" t="s">
        <v>355</v>
      </c>
      <c r="B69" s="225"/>
      <c r="C69" s="225"/>
      <c r="D69" s="225"/>
      <c r="E69" s="225"/>
      <c r="F69" s="225"/>
      <c r="G69" s="225"/>
      <c r="H69" s="225"/>
      <c r="I69" s="225"/>
      <c r="J69" s="225"/>
    </row>
    <row r="71" spans="1:10" s="59" customFormat="1" ht="39" customHeight="1" x14ac:dyDescent="0.25">
      <c r="A71" s="84" t="s">
        <v>282</v>
      </c>
      <c r="B71" s="269" t="s">
        <v>338</v>
      </c>
      <c r="C71" s="270"/>
      <c r="D71" s="270"/>
      <c r="E71" s="270"/>
      <c r="F71" s="270"/>
      <c r="G71" s="271"/>
      <c r="H71" s="84" t="s">
        <v>356</v>
      </c>
      <c r="I71" s="84" t="s">
        <v>357</v>
      </c>
      <c r="J71" s="67" t="s">
        <v>358</v>
      </c>
    </row>
    <row r="72" spans="1:10" s="59" customFormat="1" x14ac:dyDescent="0.25">
      <c r="A72" s="69">
        <v>1</v>
      </c>
      <c r="B72" s="246">
        <v>2</v>
      </c>
      <c r="C72" s="247"/>
      <c r="D72" s="247"/>
      <c r="E72" s="247"/>
      <c r="F72" s="247"/>
      <c r="G72" s="248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49"/>
      <c r="C73" s="250"/>
      <c r="D73" s="250"/>
      <c r="E73" s="250"/>
      <c r="F73" s="250"/>
      <c r="G73" s="251"/>
      <c r="H73" s="81"/>
      <c r="I73" s="81"/>
      <c r="J73" s="72">
        <v>0</v>
      </c>
    </row>
    <row r="74" spans="1:10" x14ac:dyDescent="0.25">
      <c r="A74" s="74"/>
      <c r="B74" s="258" t="s">
        <v>304</v>
      </c>
      <c r="C74" s="259"/>
      <c r="D74" s="259"/>
      <c r="E74" s="259"/>
      <c r="F74" s="259"/>
      <c r="G74" s="260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25" t="s">
        <v>362</v>
      </c>
      <c r="B81" s="225"/>
      <c r="C81" s="225"/>
      <c r="D81" s="225"/>
      <c r="E81" s="225"/>
      <c r="F81" s="225"/>
      <c r="G81" s="225"/>
      <c r="H81" s="225"/>
      <c r="I81" s="225"/>
      <c r="J81" s="225"/>
    </row>
    <row r="83" spans="1:10" s="59" customFormat="1" ht="27" customHeight="1" x14ac:dyDescent="0.25">
      <c r="A83" s="67" t="s">
        <v>282</v>
      </c>
      <c r="B83" s="245" t="s">
        <v>338</v>
      </c>
      <c r="C83" s="245"/>
      <c r="D83" s="245"/>
      <c r="E83" s="245"/>
      <c r="F83" s="245"/>
      <c r="G83" s="245"/>
      <c r="H83" s="245"/>
      <c r="I83" s="67" t="s">
        <v>363</v>
      </c>
      <c r="J83" s="67" t="s">
        <v>364</v>
      </c>
    </row>
    <row r="84" spans="1:10" s="59" customFormat="1" x14ac:dyDescent="0.25">
      <c r="A84" s="69">
        <v>1</v>
      </c>
      <c r="B84" s="257">
        <v>2</v>
      </c>
      <c r="C84" s="257"/>
      <c r="D84" s="257"/>
      <c r="E84" s="257"/>
      <c r="F84" s="257"/>
      <c r="G84" s="257"/>
      <c r="H84" s="257"/>
      <c r="I84" s="69">
        <v>3</v>
      </c>
      <c r="J84" s="69">
        <v>4</v>
      </c>
    </row>
    <row r="85" spans="1:10" x14ac:dyDescent="0.25">
      <c r="A85" s="70" t="s">
        <v>34</v>
      </c>
      <c r="B85" s="249" t="s">
        <v>384</v>
      </c>
      <c r="C85" s="250"/>
      <c r="D85" s="250"/>
      <c r="E85" s="250"/>
      <c r="F85" s="250"/>
      <c r="G85" s="250"/>
      <c r="H85" s="251"/>
      <c r="I85" s="81">
        <v>1</v>
      </c>
      <c r="J85" s="72">
        <v>4272948</v>
      </c>
    </row>
    <row r="86" spans="1:10" x14ac:dyDescent="0.25">
      <c r="A86" s="70" t="s">
        <v>35</v>
      </c>
      <c r="B86" s="249" t="s">
        <v>385</v>
      </c>
      <c r="C86" s="250"/>
      <c r="D86" s="250"/>
      <c r="E86" s="250"/>
      <c r="F86" s="250"/>
      <c r="G86" s="250"/>
      <c r="H86" s="251"/>
      <c r="I86" s="81">
        <v>1</v>
      </c>
      <c r="J86" s="72">
        <v>882000</v>
      </c>
    </row>
    <row r="87" spans="1:10" x14ac:dyDescent="0.25">
      <c r="A87" s="70" t="s">
        <v>36</v>
      </c>
      <c r="B87" s="249" t="s">
        <v>386</v>
      </c>
      <c r="C87" s="250"/>
      <c r="D87" s="250"/>
      <c r="E87" s="250"/>
      <c r="F87" s="250"/>
      <c r="G87" s="250"/>
      <c r="H87" s="251"/>
      <c r="I87" s="81">
        <v>1</v>
      </c>
      <c r="J87" s="72">
        <v>88200</v>
      </c>
    </row>
    <row r="88" spans="1:10" ht="15" customHeight="1" x14ac:dyDescent="0.25">
      <c r="A88" s="70" t="s">
        <v>37</v>
      </c>
      <c r="B88" s="249" t="s">
        <v>387</v>
      </c>
      <c r="C88" s="250"/>
      <c r="D88" s="250"/>
      <c r="E88" s="250"/>
      <c r="F88" s="250"/>
      <c r="G88" s="250"/>
      <c r="H88" s="251"/>
      <c r="I88" s="81">
        <v>1</v>
      </c>
      <c r="J88" s="72">
        <v>5036910</v>
      </c>
    </row>
    <row r="89" spans="1:10" ht="15" customHeight="1" x14ac:dyDescent="0.25">
      <c r="A89" s="70" t="s">
        <v>38</v>
      </c>
      <c r="B89" s="249" t="s">
        <v>388</v>
      </c>
      <c r="C89" s="250"/>
      <c r="D89" s="250"/>
      <c r="E89" s="250"/>
      <c r="F89" s="250"/>
      <c r="G89" s="250"/>
      <c r="H89" s="251"/>
      <c r="I89" s="81">
        <v>1</v>
      </c>
      <c r="J89" s="72">
        <v>1352470</v>
      </c>
    </row>
    <row r="90" spans="1:10" ht="15" customHeight="1" x14ac:dyDescent="0.25">
      <c r="A90" s="70" t="s">
        <v>39</v>
      </c>
      <c r="B90" s="249" t="s">
        <v>406</v>
      </c>
      <c r="C90" s="250"/>
      <c r="D90" s="250"/>
      <c r="E90" s="250"/>
      <c r="F90" s="250"/>
      <c r="G90" s="250"/>
      <c r="H90" s="251"/>
      <c r="I90" s="81">
        <v>1</v>
      </c>
      <c r="J90" s="72">
        <v>15400</v>
      </c>
    </row>
    <row r="91" spans="1:10" x14ac:dyDescent="0.25">
      <c r="A91" s="74"/>
      <c r="B91" s="272" t="s">
        <v>304</v>
      </c>
      <c r="C91" s="272"/>
      <c r="D91" s="272"/>
      <c r="E91" s="272"/>
      <c r="F91" s="272"/>
      <c r="G91" s="272"/>
      <c r="H91" s="272"/>
      <c r="I91" s="69" t="s">
        <v>46</v>
      </c>
      <c r="J91" s="72">
        <f>SUM(J85:J90)</f>
        <v>11647928</v>
      </c>
    </row>
    <row r="93" spans="1:10" ht="15" customHeight="1" x14ac:dyDescent="0.25">
      <c r="A93" s="244" t="s">
        <v>370</v>
      </c>
      <c r="B93" s="244"/>
      <c r="C93" s="244"/>
      <c r="D93" s="244"/>
      <c r="E93" s="244"/>
      <c r="F93" s="244"/>
      <c r="G93" s="244"/>
      <c r="H93" s="244"/>
      <c r="I93" s="244"/>
      <c r="J93" s="244"/>
    </row>
    <row r="95" spans="1:10" s="59" customFormat="1" ht="25.5" customHeight="1" x14ac:dyDescent="0.25">
      <c r="A95" s="67" t="s">
        <v>282</v>
      </c>
      <c r="B95" s="245" t="s">
        <v>338</v>
      </c>
      <c r="C95" s="245"/>
      <c r="D95" s="245"/>
      <c r="E95" s="245"/>
      <c r="F95" s="245"/>
      <c r="G95" s="245"/>
      <c r="H95" s="67" t="s">
        <v>371</v>
      </c>
      <c r="I95" s="67" t="s">
        <v>372</v>
      </c>
      <c r="J95" s="67" t="s">
        <v>373</v>
      </c>
    </row>
    <row r="96" spans="1:10" s="59" customFormat="1" x14ac:dyDescent="0.25">
      <c r="A96" s="69">
        <v>1</v>
      </c>
      <c r="B96" s="257">
        <v>2</v>
      </c>
      <c r="C96" s="257"/>
      <c r="D96" s="257"/>
      <c r="E96" s="257"/>
      <c r="F96" s="257"/>
      <c r="G96" s="257"/>
      <c r="H96" s="69">
        <v>3</v>
      </c>
      <c r="I96" s="69">
        <v>4</v>
      </c>
      <c r="J96" s="69">
        <v>5</v>
      </c>
    </row>
    <row r="97" spans="1:10" x14ac:dyDescent="0.25">
      <c r="A97" s="70" t="s">
        <v>34</v>
      </c>
      <c r="B97" s="261"/>
      <c r="C97" s="261"/>
      <c r="D97" s="261"/>
      <c r="E97" s="261"/>
      <c r="F97" s="261"/>
      <c r="G97" s="261"/>
      <c r="H97" s="72"/>
      <c r="I97" s="72"/>
      <c r="J97" s="72">
        <v>0</v>
      </c>
    </row>
    <row r="98" spans="1:10" x14ac:dyDescent="0.25">
      <c r="A98" s="74"/>
      <c r="B98" s="262" t="s">
        <v>304</v>
      </c>
      <c r="C98" s="262"/>
      <c r="D98" s="262"/>
      <c r="E98" s="262"/>
      <c r="F98" s="262"/>
      <c r="G98" s="262"/>
      <c r="H98" s="72"/>
      <c r="I98" s="69" t="s">
        <v>46</v>
      </c>
      <c r="J98" s="72">
        <f>SUM(J97:J97)</f>
        <v>0</v>
      </c>
    </row>
    <row r="102" spans="1:10" x14ac:dyDescent="0.25">
      <c r="D102" s="274"/>
      <c r="E102" s="274"/>
      <c r="F102" s="59"/>
      <c r="G102" s="274"/>
      <c r="H102" s="274"/>
    </row>
    <row r="103" spans="1:10" s="86" customFormat="1" ht="11.25" x14ac:dyDescent="0.25">
      <c r="D103" s="273"/>
      <c r="E103" s="273"/>
      <c r="G103" s="273"/>
      <c r="H103" s="273"/>
    </row>
    <row r="105" spans="1:10" x14ac:dyDescent="0.25">
      <c r="D105" s="274"/>
      <c r="E105" s="274"/>
      <c r="F105" s="59"/>
      <c r="G105" s="274"/>
      <c r="H105" s="274"/>
    </row>
    <row r="106" spans="1:10" x14ac:dyDescent="0.25">
      <c r="A106" s="86"/>
      <c r="B106" s="86"/>
      <c r="C106" s="86"/>
      <c r="D106" s="273"/>
      <c r="E106" s="273"/>
      <c r="F106" s="86"/>
      <c r="G106" s="273"/>
      <c r="H106" s="273"/>
    </row>
  </sheetData>
  <mergeCells count="89">
    <mergeCell ref="D106:E106"/>
    <mergeCell ref="G106:H106"/>
    <mergeCell ref="B97:G97"/>
    <mergeCell ref="B98:G98"/>
    <mergeCell ref="D102:E102"/>
    <mergeCell ref="G102:H102"/>
    <mergeCell ref="D103:E103"/>
    <mergeCell ref="G103:H103"/>
    <mergeCell ref="B89:H89"/>
    <mergeCell ref="B90:H90"/>
    <mergeCell ref="B91:H91"/>
    <mergeCell ref="A13:A14"/>
    <mergeCell ref="D105:E105"/>
    <mergeCell ref="G105:H105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B66:F66"/>
    <mergeCell ref="B67:F67"/>
    <mergeCell ref="A69:J69"/>
    <mergeCell ref="B71:G71"/>
    <mergeCell ref="B72:G72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A1:J1"/>
    <mergeCell ref="A3:J3"/>
    <mergeCell ref="C4:J4"/>
    <mergeCell ref="D5:J5"/>
    <mergeCell ref="A7:J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C119" sqref="C119:D119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24" t="s">
        <v>275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x14ac:dyDescent="0.25">
      <c r="B2" s="54"/>
    </row>
    <row r="3" spans="1:10" x14ac:dyDescent="0.25">
      <c r="A3" s="225" t="s">
        <v>276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s="54" customFormat="1" ht="12.75" customHeight="1" x14ac:dyDescent="0.25">
      <c r="A4" s="54" t="s">
        <v>277</v>
      </c>
      <c r="C4" s="226" t="s">
        <v>278</v>
      </c>
      <c r="D4" s="226"/>
      <c r="E4" s="226"/>
      <c r="F4" s="226"/>
      <c r="G4" s="226"/>
      <c r="H4" s="226"/>
      <c r="I4" s="226"/>
      <c r="J4" s="226"/>
    </row>
    <row r="5" spans="1:10" s="54" customFormat="1" ht="13.5" customHeight="1" x14ac:dyDescent="0.25">
      <c r="A5" s="55" t="s">
        <v>279</v>
      </c>
      <c r="B5" s="55"/>
      <c r="C5" s="55"/>
      <c r="D5" s="227" t="s">
        <v>389</v>
      </c>
      <c r="E5" s="227"/>
      <c r="F5" s="227"/>
      <c r="G5" s="227"/>
      <c r="H5" s="227"/>
      <c r="I5" s="227"/>
      <c r="J5" s="227"/>
    </row>
    <row r="7" spans="1:10" x14ac:dyDescent="0.25">
      <c r="A7" s="225" t="s">
        <v>281</v>
      </c>
      <c r="B7" s="225"/>
      <c r="C7" s="225"/>
      <c r="D7" s="225"/>
      <c r="E7" s="225"/>
      <c r="F7" s="225"/>
      <c r="G7" s="225"/>
      <c r="H7" s="225"/>
      <c r="I7" s="225"/>
      <c r="J7" s="225"/>
    </row>
    <row r="9" spans="1:10" s="56" customFormat="1" x14ac:dyDescent="0.25">
      <c r="A9" s="220" t="s">
        <v>282</v>
      </c>
      <c r="B9" s="220" t="s">
        <v>283</v>
      </c>
      <c r="C9" s="220" t="s">
        <v>284</v>
      </c>
      <c r="D9" s="222" t="s">
        <v>285</v>
      </c>
      <c r="E9" s="223"/>
      <c r="F9" s="223"/>
      <c r="G9" s="223"/>
      <c r="H9" s="220" t="s">
        <v>286</v>
      </c>
      <c r="I9" s="220" t="s">
        <v>287</v>
      </c>
      <c r="J9" s="217" t="s">
        <v>288</v>
      </c>
    </row>
    <row r="10" spans="1:10" s="56" customFormat="1" x14ac:dyDescent="0.25">
      <c r="A10" s="228"/>
      <c r="B10" s="228"/>
      <c r="C10" s="228"/>
      <c r="D10" s="220" t="s">
        <v>291</v>
      </c>
      <c r="E10" s="222" t="s">
        <v>70</v>
      </c>
      <c r="F10" s="223"/>
      <c r="G10" s="223"/>
      <c r="H10" s="228"/>
      <c r="I10" s="228"/>
      <c r="J10" s="218"/>
    </row>
    <row r="11" spans="1:10" s="56" customFormat="1" ht="42.75" customHeight="1" x14ac:dyDescent="0.25">
      <c r="A11" s="221"/>
      <c r="B11" s="221"/>
      <c r="C11" s="221"/>
      <c r="D11" s="221"/>
      <c r="E11" s="57" t="s">
        <v>292</v>
      </c>
      <c r="F11" s="57" t="s">
        <v>293</v>
      </c>
      <c r="G11" s="57" t="s">
        <v>294</v>
      </c>
      <c r="H11" s="221"/>
      <c r="I11" s="221"/>
      <c r="J11" s="219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42" t="s">
        <v>304</v>
      </c>
      <c r="B14" s="243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44" t="s">
        <v>305</v>
      </c>
      <c r="B16" s="244"/>
      <c r="C16" s="244"/>
      <c r="D16" s="244"/>
      <c r="E16" s="244"/>
      <c r="F16" s="244"/>
      <c r="G16" s="244"/>
      <c r="H16" s="244"/>
      <c r="I16" s="244"/>
      <c r="J16" s="244"/>
    </row>
    <row r="18" spans="1:10" s="59" customFormat="1" ht="49.5" customHeight="1" x14ac:dyDescent="0.25">
      <c r="A18" s="67" t="s">
        <v>282</v>
      </c>
      <c r="B18" s="245" t="s">
        <v>306</v>
      </c>
      <c r="C18" s="245"/>
      <c r="D18" s="245"/>
      <c r="E18" s="245"/>
      <c r="F18" s="245"/>
      <c r="G18" s="245"/>
      <c r="H18" s="245"/>
      <c r="I18" s="67" t="s">
        <v>307</v>
      </c>
      <c r="J18" s="67" t="s">
        <v>308</v>
      </c>
    </row>
    <row r="19" spans="1:10" s="59" customFormat="1" x14ac:dyDescent="0.25">
      <c r="A19" s="69">
        <v>1</v>
      </c>
      <c r="B19" s="246">
        <v>2</v>
      </c>
      <c r="C19" s="247"/>
      <c r="D19" s="247"/>
      <c r="E19" s="247"/>
      <c r="F19" s="247"/>
      <c r="G19" s="247"/>
      <c r="H19" s="248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49" t="s">
        <v>309</v>
      </c>
      <c r="C20" s="250"/>
      <c r="D20" s="250"/>
      <c r="E20" s="250"/>
      <c r="F20" s="250"/>
      <c r="G20" s="250"/>
      <c r="H20" s="251"/>
      <c r="I20" s="69" t="s">
        <v>46</v>
      </c>
      <c r="J20" s="71"/>
    </row>
    <row r="21" spans="1:10" x14ac:dyDescent="0.25">
      <c r="A21" s="235" t="s">
        <v>209</v>
      </c>
      <c r="B21" s="237" t="s">
        <v>70</v>
      </c>
      <c r="C21" s="238"/>
      <c r="D21" s="238"/>
      <c r="E21" s="238"/>
      <c r="F21" s="238"/>
      <c r="G21" s="238"/>
      <c r="H21" s="239"/>
      <c r="I21" s="240">
        <f>J14</f>
        <v>0</v>
      </c>
      <c r="J21" s="252"/>
    </row>
    <row r="22" spans="1:10" x14ac:dyDescent="0.25">
      <c r="A22" s="236"/>
      <c r="B22" s="254" t="s">
        <v>310</v>
      </c>
      <c r="C22" s="255"/>
      <c r="D22" s="255"/>
      <c r="E22" s="255"/>
      <c r="F22" s="255"/>
      <c r="G22" s="255"/>
      <c r="H22" s="256"/>
      <c r="I22" s="241"/>
      <c r="J22" s="253"/>
    </row>
    <row r="23" spans="1:10" x14ac:dyDescent="0.25">
      <c r="A23" s="70" t="s">
        <v>207</v>
      </c>
      <c r="B23" s="249" t="s">
        <v>311</v>
      </c>
      <c r="C23" s="250"/>
      <c r="D23" s="250"/>
      <c r="E23" s="250"/>
      <c r="F23" s="250"/>
      <c r="G23" s="250"/>
      <c r="H23" s="251"/>
      <c r="I23" s="72"/>
      <c r="J23" s="71"/>
    </row>
    <row r="24" spans="1:10" ht="15" customHeight="1" x14ac:dyDescent="0.25">
      <c r="A24" s="70" t="s">
        <v>211</v>
      </c>
      <c r="B24" s="249" t="s">
        <v>312</v>
      </c>
      <c r="C24" s="250"/>
      <c r="D24" s="250"/>
      <c r="E24" s="250"/>
      <c r="F24" s="250"/>
      <c r="G24" s="250"/>
      <c r="H24" s="251"/>
      <c r="I24" s="72"/>
      <c r="J24" s="71"/>
    </row>
    <row r="25" spans="1:10" ht="15" customHeight="1" x14ac:dyDescent="0.25">
      <c r="A25" s="70" t="s">
        <v>35</v>
      </c>
      <c r="B25" s="249" t="s">
        <v>313</v>
      </c>
      <c r="C25" s="250"/>
      <c r="D25" s="250"/>
      <c r="E25" s="250"/>
      <c r="F25" s="250"/>
      <c r="G25" s="250"/>
      <c r="H25" s="251"/>
      <c r="I25" s="69" t="s">
        <v>46</v>
      </c>
      <c r="J25" s="71"/>
    </row>
    <row r="26" spans="1:10" x14ac:dyDescent="0.25">
      <c r="A26" s="235" t="s">
        <v>226</v>
      </c>
      <c r="B26" s="237" t="s">
        <v>70</v>
      </c>
      <c r="C26" s="238"/>
      <c r="D26" s="238"/>
      <c r="E26" s="238"/>
      <c r="F26" s="238"/>
      <c r="G26" s="238"/>
      <c r="H26" s="239"/>
      <c r="I26" s="240">
        <v>0</v>
      </c>
      <c r="J26" s="252"/>
    </row>
    <row r="27" spans="1:10" ht="15" customHeight="1" x14ac:dyDescent="0.25">
      <c r="A27" s="236"/>
      <c r="B27" s="254" t="s">
        <v>314</v>
      </c>
      <c r="C27" s="255"/>
      <c r="D27" s="255"/>
      <c r="E27" s="255"/>
      <c r="F27" s="255"/>
      <c r="G27" s="255"/>
      <c r="H27" s="256"/>
      <c r="I27" s="241"/>
      <c r="J27" s="253"/>
    </row>
    <row r="28" spans="1:10" ht="15" customHeight="1" x14ac:dyDescent="0.25">
      <c r="A28" s="70" t="s">
        <v>315</v>
      </c>
      <c r="B28" s="249" t="s">
        <v>316</v>
      </c>
      <c r="C28" s="250"/>
      <c r="D28" s="250"/>
      <c r="E28" s="250"/>
      <c r="F28" s="250"/>
      <c r="G28" s="250"/>
      <c r="H28" s="251"/>
      <c r="I28" s="72"/>
      <c r="J28" s="71"/>
    </row>
    <row r="29" spans="1:10" ht="15" customHeight="1" x14ac:dyDescent="0.25">
      <c r="A29" s="70" t="s">
        <v>317</v>
      </c>
      <c r="B29" s="249" t="s">
        <v>318</v>
      </c>
      <c r="C29" s="250"/>
      <c r="D29" s="250"/>
      <c r="E29" s="250"/>
      <c r="F29" s="250"/>
      <c r="G29" s="250"/>
      <c r="H29" s="251"/>
      <c r="I29" s="72">
        <v>0</v>
      </c>
      <c r="J29" s="71"/>
    </row>
    <row r="30" spans="1:10" ht="15" customHeight="1" x14ac:dyDescent="0.25">
      <c r="A30" s="70" t="s">
        <v>319</v>
      </c>
      <c r="B30" s="249" t="s">
        <v>320</v>
      </c>
      <c r="C30" s="250"/>
      <c r="D30" s="250"/>
      <c r="E30" s="250"/>
      <c r="F30" s="250"/>
      <c r="G30" s="250"/>
      <c r="H30" s="251"/>
      <c r="I30" s="72"/>
      <c r="J30" s="71"/>
    </row>
    <row r="31" spans="1:10" ht="15" customHeight="1" x14ac:dyDescent="0.25">
      <c r="A31" s="70" t="s">
        <v>321</v>
      </c>
      <c r="B31" s="249" t="s">
        <v>320</v>
      </c>
      <c r="C31" s="250"/>
      <c r="D31" s="250"/>
      <c r="E31" s="250"/>
      <c r="F31" s="250"/>
      <c r="G31" s="250"/>
      <c r="H31" s="251"/>
      <c r="I31" s="72"/>
      <c r="J31" s="71"/>
    </row>
    <row r="32" spans="1:10" ht="15" customHeight="1" x14ac:dyDescent="0.25">
      <c r="A32" s="70" t="s">
        <v>36</v>
      </c>
      <c r="B32" s="249" t="s">
        <v>322</v>
      </c>
      <c r="C32" s="250"/>
      <c r="D32" s="250"/>
      <c r="E32" s="250"/>
      <c r="F32" s="250"/>
      <c r="G32" s="250"/>
      <c r="H32" s="251"/>
      <c r="I32" s="72">
        <v>0</v>
      </c>
      <c r="J32" s="71"/>
    </row>
    <row r="33" spans="1:10" x14ac:dyDescent="0.25">
      <c r="A33" s="70"/>
      <c r="B33" s="258" t="s">
        <v>304</v>
      </c>
      <c r="C33" s="259"/>
      <c r="D33" s="259"/>
      <c r="E33" s="259"/>
      <c r="F33" s="259"/>
      <c r="G33" s="259"/>
      <c r="H33" s="260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25" t="s">
        <v>328</v>
      </c>
      <c r="B46" s="225"/>
      <c r="C46" s="225"/>
      <c r="D46" s="225"/>
      <c r="E46" s="225"/>
      <c r="F46" s="225"/>
      <c r="G46" s="225"/>
      <c r="H46" s="225"/>
      <c r="I46" s="225"/>
      <c r="J46" s="225"/>
    </row>
    <row r="47" spans="1:10" x14ac:dyDescent="0.25">
      <c r="A47" s="54" t="s">
        <v>277</v>
      </c>
      <c r="B47" s="54"/>
      <c r="C47" s="227">
        <v>853</v>
      </c>
      <c r="D47" s="227"/>
      <c r="E47" s="227"/>
      <c r="F47" s="227"/>
      <c r="G47" s="227"/>
      <c r="H47" s="227"/>
      <c r="I47" s="227"/>
      <c r="J47" s="227"/>
    </row>
    <row r="48" spans="1:10" x14ac:dyDescent="0.25">
      <c r="A48" s="55" t="s">
        <v>279</v>
      </c>
      <c r="B48" s="55"/>
      <c r="C48" s="55"/>
      <c r="D48" s="227" t="s">
        <v>389</v>
      </c>
      <c r="E48" s="227"/>
      <c r="F48" s="227"/>
      <c r="G48" s="227"/>
      <c r="H48" s="227"/>
      <c r="I48" s="227"/>
      <c r="J48" s="227"/>
    </row>
    <row r="50" spans="1:10" ht="52.5" customHeight="1" x14ac:dyDescent="0.25">
      <c r="A50" s="67" t="s">
        <v>282</v>
      </c>
      <c r="B50" s="245" t="s">
        <v>249</v>
      </c>
      <c r="C50" s="245"/>
      <c r="D50" s="245"/>
      <c r="E50" s="245"/>
      <c r="F50" s="245"/>
      <c r="G50" s="245"/>
      <c r="H50" s="67" t="s">
        <v>329</v>
      </c>
      <c r="I50" s="67" t="s">
        <v>330</v>
      </c>
      <c r="J50" s="67" t="s">
        <v>331</v>
      </c>
    </row>
    <row r="51" spans="1:10" x14ac:dyDescent="0.25">
      <c r="A51" s="69">
        <v>1</v>
      </c>
      <c r="B51" s="257">
        <v>2</v>
      </c>
      <c r="C51" s="257"/>
      <c r="D51" s="257"/>
      <c r="E51" s="257"/>
      <c r="F51" s="257"/>
      <c r="G51" s="257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49" t="s">
        <v>390</v>
      </c>
      <c r="C52" s="250"/>
      <c r="D52" s="250"/>
      <c r="E52" s="250"/>
      <c r="F52" s="250"/>
      <c r="G52" s="251"/>
      <c r="H52" s="71">
        <v>1500000</v>
      </c>
      <c r="I52" s="71">
        <v>2</v>
      </c>
      <c r="J52" s="71">
        <v>30000</v>
      </c>
    </row>
    <row r="53" spans="1:10" x14ac:dyDescent="0.25">
      <c r="A53" s="74"/>
      <c r="B53" s="258" t="s">
        <v>304</v>
      </c>
      <c r="C53" s="259"/>
      <c r="D53" s="259"/>
      <c r="E53" s="259"/>
      <c r="F53" s="259"/>
      <c r="G53" s="260"/>
      <c r="H53" s="72"/>
      <c r="I53" s="69" t="s">
        <v>46</v>
      </c>
      <c r="J53" s="72">
        <f>SUM(J52)</f>
        <v>30000</v>
      </c>
    </row>
    <row r="55" spans="1:10" x14ac:dyDescent="0.25">
      <c r="A55" s="225" t="s">
        <v>335</v>
      </c>
      <c r="B55" s="225"/>
      <c r="C55" s="225"/>
      <c r="D55" s="225"/>
      <c r="E55" s="225"/>
      <c r="F55" s="225"/>
      <c r="G55" s="225"/>
      <c r="H55" s="225"/>
      <c r="I55" s="225"/>
      <c r="J55" s="225"/>
    </row>
    <row r="56" spans="1:10" x14ac:dyDescent="0.25">
      <c r="A56" s="54" t="s">
        <v>277</v>
      </c>
      <c r="B56" s="54"/>
      <c r="C56" s="227" t="s">
        <v>336</v>
      </c>
      <c r="D56" s="227"/>
      <c r="E56" s="227"/>
      <c r="F56" s="227"/>
      <c r="G56" s="227"/>
      <c r="H56" s="227"/>
      <c r="I56" s="227"/>
      <c r="J56" s="227"/>
    </row>
    <row r="57" spans="1:10" x14ac:dyDescent="0.25">
      <c r="A57" s="55" t="s">
        <v>279</v>
      </c>
      <c r="B57" s="55"/>
      <c r="C57" s="55"/>
      <c r="D57" s="227" t="s">
        <v>389</v>
      </c>
      <c r="E57" s="227"/>
      <c r="F57" s="227"/>
      <c r="G57" s="227"/>
      <c r="H57" s="227"/>
      <c r="I57" s="227"/>
      <c r="J57" s="227"/>
    </row>
    <row r="59" spans="1:10" x14ac:dyDescent="0.25">
      <c r="A59" s="225" t="s">
        <v>337</v>
      </c>
      <c r="B59" s="225"/>
      <c r="C59" s="225"/>
      <c r="D59" s="225"/>
      <c r="E59" s="225"/>
      <c r="F59" s="225"/>
      <c r="G59" s="225"/>
      <c r="H59" s="225"/>
      <c r="I59" s="225"/>
      <c r="J59" s="225"/>
    </row>
    <row r="61" spans="1:10" s="59" customFormat="1" ht="39" customHeight="1" x14ac:dyDescent="0.25">
      <c r="A61" s="67" t="s">
        <v>282</v>
      </c>
      <c r="B61" s="245" t="s">
        <v>338</v>
      </c>
      <c r="C61" s="245"/>
      <c r="D61" s="245"/>
      <c r="E61" s="245"/>
      <c r="F61" s="245"/>
      <c r="G61" s="67" t="s">
        <v>339</v>
      </c>
      <c r="H61" s="67" t="s">
        <v>340</v>
      </c>
      <c r="I61" s="67" t="s">
        <v>341</v>
      </c>
      <c r="J61" s="67" t="s">
        <v>342</v>
      </c>
    </row>
    <row r="62" spans="1:10" s="59" customFormat="1" x14ac:dyDescent="0.25">
      <c r="A62" s="69">
        <v>1</v>
      </c>
      <c r="B62" s="257">
        <v>2</v>
      </c>
      <c r="C62" s="257"/>
      <c r="D62" s="257"/>
      <c r="E62" s="257"/>
      <c r="F62" s="257"/>
      <c r="G62" s="69">
        <v>3</v>
      </c>
      <c r="H62" s="69">
        <v>4</v>
      </c>
      <c r="I62" s="69">
        <v>5</v>
      </c>
      <c r="J62" s="69">
        <v>6</v>
      </c>
    </row>
    <row r="63" spans="1:10" x14ac:dyDescent="0.25">
      <c r="A63" s="74" t="s">
        <v>34</v>
      </c>
      <c r="B63" s="249"/>
      <c r="C63" s="250"/>
      <c r="D63" s="250"/>
      <c r="E63" s="250"/>
      <c r="F63" s="251"/>
      <c r="G63" s="81"/>
      <c r="H63" s="82"/>
      <c r="I63" s="71"/>
      <c r="J63" s="71"/>
    </row>
    <row r="64" spans="1:10" x14ac:dyDescent="0.25">
      <c r="A64" s="74"/>
      <c r="B64" s="258" t="s">
        <v>346</v>
      </c>
      <c r="C64" s="259"/>
      <c r="D64" s="259"/>
      <c r="E64" s="259"/>
      <c r="F64" s="260"/>
      <c r="G64" s="69" t="s">
        <v>46</v>
      </c>
      <c r="H64" s="69" t="s">
        <v>46</v>
      </c>
      <c r="I64" s="69" t="s">
        <v>46</v>
      </c>
      <c r="J64" s="72">
        <v>0</v>
      </c>
    </row>
    <row r="65" spans="1:10" x14ac:dyDescent="0.25">
      <c r="A65" s="75"/>
      <c r="B65" s="76"/>
      <c r="C65" s="76"/>
      <c r="D65" s="76"/>
      <c r="E65" s="76"/>
      <c r="F65" s="76"/>
      <c r="G65" s="77"/>
      <c r="H65" s="77"/>
      <c r="I65" s="77"/>
      <c r="J65" s="78"/>
    </row>
    <row r="66" spans="1:10" x14ac:dyDescent="0.25">
      <c r="A66" s="225" t="s">
        <v>396</v>
      </c>
      <c r="B66" s="225"/>
      <c r="C66" s="225"/>
      <c r="D66" s="225"/>
      <c r="E66" s="225"/>
      <c r="F66" s="225"/>
      <c r="G66" s="225"/>
      <c r="H66" s="225"/>
      <c r="I66" s="225"/>
      <c r="J66" s="225"/>
    </row>
    <row r="68" spans="1:10" ht="38.25" x14ac:dyDescent="0.25">
      <c r="A68" s="89" t="s">
        <v>282</v>
      </c>
      <c r="B68" s="245" t="s">
        <v>338</v>
      </c>
      <c r="C68" s="245"/>
      <c r="D68" s="245"/>
      <c r="E68" s="245"/>
      <c r="F68" s="245"/>
      <c r="G68" s="89" t="s">
        <v>397</v>
      </c>
      <c r="H68" s="89" t="s">
        <v>349</v>
      </c>
      <c r="I68" s="89" t="s">
        <v>350</v>
      </c>
      <c r="J68" s="89" t="s">
        <v>351</v>
      </c>
    </row>
    <row r="69" spans="1:10" x14ac:dyDescent="0.25">
      <c r="A69" s="90">
        <v>1</v>
      </c>
      <c r="B69" s="257">
        <v>2</v>
      </c>
      <c r="C69" s="257"/>
      <c r="D69" s="257"/>
      <c r="E69" s="257"/>
      <c r="F69" s="257"/>
      <c r="G69" s="90">
        <v>3</v>
      </c>
      <c r="H69" s="90">
        <v>4</v>
      </c>
      <c r="I69" s="90">
        <v>5</v>
      </c>
      <c r="J69" s="90">
        <v>6</v>
      </c>
    </row>
    <row r="70" spans="1:10" ht="15" customHeight="1" x14ac:dyDescent="0.25">
      <c r="A70" s="70" t="s">
        <v>34</v>
      </c>
      <c r="B70" s="249"/>
      <c r="C70" s="250"/>
      <c r="D70" s="250"/>
      <c r="E70" s="250"/>
      <c r="F70" s="251"/>
      <c r="G70" s="72"/>
      <c r="H70" s="71"/>
      <c r="I70" s="83"/>
      <c r="J70" s="71"/>
    </row>
    <row r="71" spans="1:10" x14ac:dyDescent="0.25">
      <c r="A71" s="74"/>
      <c r="B71" s="258" t="s">
        <v>304</v>
      </c>
      <c r="C71" s="259"/>
      <c r="D71" s="259"/>
      <c r="E71" s="259"/>
      <c r="F71" s="260"/>
      <c r="G71" s="90" t="s">
        <v>46</v>
      </c>
      <c r="H71" s="90" t="s">
        <v>46</v>
      </c>
      <c r="I71" s="90" t="s">
        <v>46</v>
      </c>
      <c r="J71" s="72">
        <v>0</v>
      </c>
    </row>
    <row r="72" spans="1:10" x14ac:dyDescent="0.25">
      <c r="A72" s="75"/>
      <c r="B72" s="76"/>
      <c r="C72" s="76"/>
      <c r="D72" s="76"/>
      <c r="E72" s="76"/>
      <c r="F72" s="76"/>
      <c r="G72" s="77"/>
      <c r="H72" s="77"/>
      <c r="I72" s="77"/>
      <c r="J72" s="78"/>
    </row>
    <row r="73" spans="1:10" x14ac:dyDescent="0.25">
      <c r="A73" s="225" t="s">
        <v>347</v>
      </c>
      <c r="B73" s="225"/>
      <c r="C73" s="225"/>
      <c r="D73" s="225"/>
      <c r="E73" s="225"/>
      <c r="F73" s="225"/>
      <c r="G73" s="225"/>
      <c r="H73" s="225"/>
      <c r="I73" s="225"/>
      <c r="J73" s="225"/>
    </row>
    <row r="75" spans="1:10" s="59" customFormat="1" ht="40.5" customHeight="1" x14ac:dyDescent="0.25">
      <c r="A75" s="67" t="s">
        <v>282</v>
      </c>
      <c r="B75" s="245" t="s">
        <v>338</v>
      </c>
      <c r="C75" s="245"/>
      <c r="D75" s="245"/>
      <c r="E75" s="245"/>
      <c r="F75" s="245"/>
      <c r="G75" s="67" t="s">
        <v>348</v>
      </c>
      <c r="H75" s="67" t="s">
        <v>349</v>
      </c>
      <c r="I75" s="67" t="s">
        <v>350</v>
      </c>
      <c r="J75" s="67" t="s">
        <v>351</v>
      </c>
    </row>
    <row r="76" spans="1:10" s="59" customFormat="1" x14ac:dyDescent="0.25">
      <c r="A76" s="69">
        <v>1</v>
      </c>
      <c r="B76" s="257">
        <v>2</v>
      </c>
      <c r="C76" s="257"/>
      <c r="D76" s="257"/>
      <c r="E76" s="257"/>
      <c r="F76" s="257"/>
      <c r="G76" s="69">
        <v>3</v>
      </c>
      <c r="H76" s="69">
        <v>4</v>
      </c>
      <c r="I76" s="69">
        <v>5</v>
      </c>
      <c r="J76" s="69">
        <v>6</v>
      </c>
    </row>
    <row r="77" spans="1:10" x14ac:dyDescent="0.25">
      <c r="A77" s="70" t="s">
        <v>34</v>
      </c>
      <c r="B77" s="249" t="s">
        <v>400</v>
      </c>
      <c r="C77" s="250"/>
      <c r="D77" s="250"/>
      <c r="E77" s="250"/>
      <c r="F77" s="251"/>
      <c r="G77" s="85">
        <v>27748.17</v>
      </c>
      <c r="H77" s="97">
        <v>10.88</v>
      </c>
      <c r="I77" s="98"/>
      <c r="J77" s="97">
        <f>G77*H77-0.05</f>
        <v>301900.03960000002</v>
      </c>
    </row>
    <row r="78" spans="1:10" x14ac:dyDescent="0.25">
      <c r="A78" s="74"/>
      <c r="B78" s="258" t="s">
        <v>304</v>
      </c>
      <c r="C78" s="259"/>
      <c r="D78" s="259"/>
      <c r="E78" s="259"/>
      <c r="F78" s="260"/>
      <c r="G78" s="99" t="s">
        <v>46</v>
      </c>
      <c r="H78" s="99" t="s">
        <v>46</v>
      </c>
      <c r="I78" s="99" t="s">
        <v>46</v>
      </c>
      <c r="J78" s="85">
        <f>SUM(J77)</f>
        <v>301900.03960000002</v>
      </c>
    </row>
    <row r="80" spans="1:10" x14ac:dyDescent="0.25">
      <c r="A80" s="75"/>
      <c r="B80" s="76"/>
      <c r="C80" s="76"/>
      <c r="D80" s="76"/>
      <c r="E80" s="76"/>
      <c r="F80" s="76"/>
      <c r="G80" s="77"/>
      <c r="H80" s="77"/>
      <c r="I80" s="77"/>
      <c r="J80" s="78"/>
    </row>
    <row r="81" spans="1:10" x14ac:dyDescent="0.25">
      <c r="A81" s="225" t="s">
        <v>355</v>
      </c>
      <c r="B81" s="225"/>
      <c r="C81" s="225"/>
      <c r="D81" s="225"/>
      <c r="E81" s="225"/>
      <c r="F81" s="225"/>
      <c r="G81" s="225"/>
      <c r="H81" s="225"/>
      <c r="I81" s="225"/>
      <c r="J81" s="225"/>
    </row>
    <row r="83" spans="1:10" s="59" customFormat="1" ht="39" customHeight="1" x14ac:dyDescent="0.25">
      <c r="A83" s="84" t="s">
        <v>282</v>
      </c>
      <c r="B83" s="269" t="s">
        <v>338</v>
      </c>
      <c r="C83" s="270"/>
      <c r="D83" s="270"/>
      <c r="E83" s="270"/>
      <c r="F83" s="270"/>
      <c r="G83" s="271"/>
      <c r="H83" s="84" t="s">
        <v>356</v>
      </c>
      <c r="I83" s="84" t="s">
        <v>357</v>
      </c>
      <c r="J83" s="67" t="s">
        <v>358</v>
      </c>
    </row>
    <row r="84" spans="1:10" s="59" customFormat="1" x14ac:dyDescent="0.25">
      <c r="A84" s="69">
        <v>1</v>
      </c>
      <c r="B84" s="246">
        <v>2</v>
      </c>
      <c r="C84" s="247"/>
      <c r="D84" s="247"/>
      <c r="E84" s="247"/>
      <c r="F84" s="247"/>
      <c r="G84" s="248"/>
      <c r="H84" s="69">
        <v>3</v>
      </c>
      <c r="I84" s="69">
        <v>4</v>
      </c>
      <c r="J84" s="69">
        <v>5</v>
      </c>
    </row>
    <row r="85" spans="1:10" x14ac:dyDescent="0.25">
      <c r="A85" s="70" t="s">
        <v>34</v>
      </c>
      <c r="B85" s="249"/>
      <c r="C85" s="250"/>
      <c r="D85" s="250"/>
      <c r="E85" s="250"/>
      <c r="F85" s="250"/>
      <c r="G85" s="251"/>
      <c r="H85" s="81"/>
      <c r="I85" s="81"/>
      <c r="J85" s="72">
        <v>0</v>
      </c>
    </row>
    <row r="86" spans="1:10" x14ac:dyDescent="0.25">
      <c r="A86" s="74"/>
      <c r="B86" s="258" t="s">
        <v>304</v>
      </c>
      <c r="C86" s="259"/>
      <c r="D86" s="259"/>
      <c r="E86" s="259"/>
      <c r="F86" s="259"/>
      <c r="G86" s="260"/>
      <c r="H86" s="69" t="s">
        <v>46</v>
      </c>
      <c r="I86" s="69" t="s">
        <v>46</v>
      </c>
      <c r="J86" s="72">
        <v>0</v>
      </c>
    </row>
    <row r="95" spans="1:10" x14ac:dyDescent="0.25">
      <c r="A95" s="225" t="s">
        <v>383</v>
      </c>
      <c r="B95" s="225"/>
      <c r="C95" s="225"/>
      <c r="D95" s="225"/>
      <c r="E95" s="225"/>
      <c r="F95" s="225"/>
      <c r="G95" s="225"/>
      <c r="H95" s="225"/>
      <c r="I95" s="225"/>
      <c r="J95" s="225"/>
    </row>
    <row r="97" spans="1:10" s="59" customFormat="1" ht="27" customHeight="1" x14ac:dyDescent="0.25">
      <c r="A97" s="67" t="s">
        <v>282</v>
      </c>
      <c r="B97" s="245" t="s">
        <v>338</v>
      </c>
      <c r="C97" s="245"/>
      <c r="D97" s="245"/>
      <c r="E97" s="245"/>
      <c r="F97" s="245"/>
      <c r="G97" s="245"/>
      <c r="H97" s="245"/>
      <c r="I97" s="67" t="s">
        <v>363</v>
      </c>
      <c r="J97" s="67" t="s">
        <v>364</v>
      </c>
    </row>
    <row r="98" spans="1:10" s="59" customFormat="1" x14ac:dyDescent="0.25">
      <c r="A98" s="69">
        <v>1</v>
      </c>
      <c r="B98" s="257">
        <v>2</v>
      </c>
      <c r="C98" s="257"/>
      <c r="D98" s="257"/>
      <c r="E98" s="257"/>
      <c r="F98" s="257"/>
      <c r="G98" s="257"/>
      <c r="H98" s="257"/>
      <c r="I98" s="69">
        <v>3</v>
      </c>
      <c r="J98" s="69">
        <v>4</v>
      </c>
    </row>
    <row r="99" spans="1:10" x14ac:dyDescent="0.25">
      <c r="A99" s="70" t="s">
        <v>34</v>
      </c>
      <c r="B99" s="261" t="s">
        <v>367</v>
      </c>
      <c r="C99" s="261"/>
      <c r="D99" s="261"/>
      <c r="E99" s="261"/>
      <c r="F99" s="261"/>
      <c r="G99" s="261"/>
      <c r="H99" s="261"/>
      <c r="I99" s="81">
        <v>1</v>
      </c>
      <c r="J99" s="85">
        <v>12595682.02</v>
      </c>
    </row>
    <row r="100" spans="1:10" x14ac:dyDescent="0.25">
      <c r="A100" s="74"/>
      <c r="B100" s="272" t="s">
        <v>304</v>
      </c>
      <c r="C100" s="272"/>
      <c r="D100" s="272"/>
      <c r="E100" s="272"/>
      <c r="F100" s="272"/>
      <c r="G100" s="272"/>
      <c r="H100" s="272"/>
      <c r="I100" s="69" t="s">
        <v>46</v>
      </c>
      <c r="J100" s="85">
        <f>SUM(J99:J99)</f>
        <v>12595682.02</v>
      </c>
    </row>
    <row r="102" spans="1:10" ht="15" customHeight="1" x14ac:dyDescent="0.25">
      <c r="A102" s="244" t="s">
        <v>370</v>
      </c>
      <c r="B102" s="244"/>
      <c r="C102" s="244"/>
      <c r="D102" s="244"/>
      <c r="E102" s="244"/>
      <c r="F102" s="244"/>
      <c r="G102" s="244"/>
      <c r="H102" s="244"/>
      <c r="I102" s="244"/>
      <c r="J102" s="244"/>
    </row>
    <row r="104" spans="1:10" s="59" customFormat="1" ht="25.5" customHeight="1" x14ac:dyDescent="0.25">
      <c r="A104" s="67" t="s">
        <v>282</v>
      </c>
      <c r="B104" s="245" t="s">
        <v>338</v>
      </c>
      <c r="C104" s="245"/>
      <c r="D104" s="245"/>
      <c r="E104" s="245"/>
      <c r="F104" s="245"/>
      <c r="G104" s="245"/>
      <c r="H104" s="67" t="s">
        <v>371</v>
      </c>
      <c r="I104" s="67" t="s">
        <v>372</v>
      </c>
      <c r="J104" s="67" t="s">
        <v>373</v>
      </c>
    </row>
    <row r="105" spans="1:10" s="59" customFormat="1" x14ac:dyDescent="0.25">
      <c r="A105" s="69">
        <v>1</v>
      </c>
      <c r="B105" s="257">
        <v>2</v>
      </c>
      <c r="C105" s="257"/>
      <c r="D105" s="257"/>
      <c r="E105" s="257"/>
      <c r="F105" s="257"/>
      <c r="G105" s="257"/>
      <c r="H105" s="69">
        <v>3</v>
      </c>
      <c r="I105" s="69">
        <v>4</v>
      </c>
      <c r="J105" s="69">
        <v>5</v>
      </c>
    </row>
    <row r="106" spans="1:10" s="93" customFormat="1" ht="15" customHeight="1" x14ac:dyDescent="0.25">
      <c r="A106" s="92">
        <v>1</v>
      </c>
      <c r="B106" s="261" t="s">
        <v>408</v>
      </c>
      <c r="C106" s="261"/>
      <c r="D106" s="261"/>
      <c r="E106" s="261"/>
      <c r="F106" s="261"/>
      <c r="G106" s="261"/>
      <c r="H106" s="92">
        <v>2000</v>
      </c>
      <c r="I106" s="100">
        <v>200</v>
      </c>
      <c r="J106" s="72">
        <f>H106*I106</f>
        <v>400000</v>
      </c>
    </row>
    <row r="107" spans="1:10" s="93" customFormat="1" ht="15" customHeight="1" x14ac:dyDescent="0.25">
      <c r="A107" s="92">
        <v>2</v>
      </c>
      <c r="B107" s="261" t="s">
        <v>409</v>
      </c>
      <c r="C107" s="261"/>
      <c r="D107" s="261"/>
      <c r="E107" s="261"/>
      <c r="F107" s="261"/>
      <c r="G107" s="261"/>
      <c r="H107" s="92">
        <v>4</v>
      </c>
      <c r="I107" s="92">
        <v>1900.93</v>
      </c>
      <c r="J107" s="72">
        <f>H107*I107</f>
        <v>7603.72</v>
      </c>
    </row>
    <row r="108" spans="1:10" x14ac:dyDescent="0.25">
      <c r="A108" s="70" t="s">
        <v>36</v>
      </c>
      <c r="B108" s="261" t="s">
        <v>407</v>
      </c>
      <c r="C108" s="261"/>
      <c r="D108" s="261"/>
      <c r="E108" s="261"/>
      <c r="F108" s="261"/>
      <c r="G108" s="261"/>
      <c r="H108" s="81">
        <v>720</v>
      </c>
      <c r="I108" s="100">
        <v>1000</v>
      </c>
      <c r="J108" s="85">
        <f>H108*I108</f>
        <v>720000</v>
      </c>
    </row>
    <row r="109" spans="1:10" x14ac:dyDescent="0.25">
      <c r="A109" s="74"/>
      <c r="B109" s="262" t="s">
        <v>304</v>
      </c>
      <c r="C109" s="262"/>
      <c r="D109" s="262"/>
      <c r="E109" s="262"/>
      <c r="F109" s="262"/>
      <c r="G109" s="262"/>
      <c r="H109" s="72"/>
      <c r="I109" s="69" t="s">
        <v>46</v>
      </c>
      <c r="J109" s="72">
        <f>SUM(J106:J108)</f>
        <v>1127603.72</v>
      </c>
    </row>
    <row r="112" spans="1:10" x14ac:dyDescent="0.25">
      <c r="A112" s="52" t="s">
        <v>230</v>
      </c>
    </row>
    <row r="113" spans="1:8" x14ac:dyDescent="0.25">
      <c r="A113" s="52" t="s">
        <v>231</v>
      </c>
      <c r="D113" s="274" t="s">
        <v>241</v>
      </c>
      <c r="E113" s="274"/>
      <c r="F113" s="59" t="s">
        <v>391</v>
      </c>
      <c r="G113" s="274" t="s">
        <v>242</v>
      </c>
      <c r="H113" s="274"/>
    </row>
    <row r="114" spans="1:8" s="86" customFormat="1" ht="11.25" x14ac:dyDescent="0.25">
      <c r="D114" s="273" t="s">
        <v>232</v>
      </c>
      <c r="E114" s="273"/>
      <c r="F114" s="86" t="s">
        <v>233</v>
      </c>
      <c r="G114" s="273" t="s">
        <v>5</v>
      </c>
      <c r="H114" s="273"/>
    </row>
    <row r="116" spans="1:8" x14ac:dyDescent="0.25">
      <c r="A116" s="52" t="s">
        <v>234</v>
      </c>
      <c r="D116" s="274" t="s">
        <v>392</v>
      </c>
      <c r="E116" s="274"/>
      <c r="F116" s="59" t="s">
        <v>243</v>
      </c>
      <c r="G116" s="274" t="s">
        <v>393</v>
      </c>
      <c r="H116" s="274"/>
    </row>
    <row r="117" spans="1:8" x14ac:dyDescent="0.25">
      <c r="A117" s="86"/>
      <c r="B117" s="86"/>
      <c r="C117" s="86"/>
      <c r="D117" s="273" t="s">
        <v>232</v>
      </c>
      <c r="E117" s="273"/>
      <c r="F117" s="86" t="s">
        <v>235</v>
      </c>
      <c r="G117" s="273" t="s">
        <v>236</v>
      </c>
      <c r="H117" s="273"/>
    </row>
    <row r="119" spans="1:8" x14ac:dyDescent="0.25">
      <c r="A119" s="52" t="s">
        <v>490</v>
      </c>
    </row>
  </sheetData>
  <mergeCells count="88">
    <mergeCell ref="D116:E116"/>
    <mergeCell ref="G116:H116"/>
    <mergeCell ref="D117:E117"/>
    <mergeCell ref="G117:H117"/>
    <mergeCell ref="B109:G109"/>
    <mergeCell ref="D113:E113"/>
    <mergeCell ref="G113:H113"/>
    <mergeCell ref="D114:E114"/>
    <mergeCell ref="G114:H114"/>
    <mergeCell ref="B85:G85"/>
    <mergeCell ref="B86:G86"/>
    <mergeCell ref="A95:J95"/>
    <mergeCell ref="B97:H97"/>
    <mergeCell ref="B98:H98"/>
    <mergeCell ref="B99:H99"/>
    <mergeCell ref="B100:H100"/>
    <mergeCell ref="A102:J102"/>
    <mergeCell ref="B104:G104"/>
    <mergeCell ref="B105:G105"/>
    <mergeCell ref="B108:G108"/>
    <mergeCell ref="B84:G84"/>
    <mergeCell ref="B62:F62"/>
    <mergeCell ref="B63:F63"/>
    <mergeCell ref="B64:F64"/>
    <mergeCell ref="A73:J73"/>
    <mergeCell ref="B75:F75"/>
    <mergeCell ref="B76:F76"/>
    <mergeCell ref="B77:F77"/>
    <mergeCell ref="B78:F78"/>
    <mergeCell ref="A81:J81"/>
    <mergeCell ref="B83:G83"/>
    <mergeCell ref="A66:J66"/>
    <mergeCell ref="B68:F68"/>
    <mergeCell ref="B69:F69"/>
    <mergeCell ref="B70:F70"/>
    <mergeCell ref="B61:F61"/>
    <mergeCell ref="A46:J46"/>
    <mergeCell ref="C47:J47"/>
    <mergeCell ref="D48:J48"/>
    <mergeCell ref="B50:G50"/>
    <mergeCell ref="B51:G51"/>
    <mergeCell ref="B52:G52"/>
    <mergeCell ref="B53:G53"/>
    <mergeCell ref="A55:J55"/>
    <mergeCell ref="C56:J56"/>
    <mergeCell ref="D57:J57"/>
    <mergeCell ref="A59:J59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20:H20"/>
    <mergeCell ref="A21:A22"/>
    <mergeCell ref="B21:H21"/>
    <mergeCell ref="A26:A27"/>
    <mergeCell ref="B26:H26"/>
    <mergeCell ref="D10:D11"/>
    <mergeCell ref="E10:G10"/>
    <mergeCell ref="A14:B14"/>
    <mergeCell ref="B18:H18"/>
    <mergeCell ref="B19:H19"/>
    <mergeCell ref="B106:G106"/>
    <mergeCell ref="B107:G107"/>
    <mergeCell ref="B71:F71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2022-02-15T11:46:12Z</cp:lastPrinted>
  <dcterms:created xsi:type="dcterms:W3CDTF">2021-08-26T09:01:24Z</dcterms:created>
  <dcterms:modified xsi:type="dcterms:W3CDTF">2022-02-15T11:50:31Z</dcterms:modified>
</cp:coreProperties>
</file>