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Личные данные\Рабочий стол\ПФХД\2022 год\ПФХД\"/>
    </mc:Choice>
  </mc:AlternateContent>
  <bookViews>
    <workbookView xWindow="0" yWindow="0" windowWidth="28800" windowHeight="11400" activeTab="5"/>
  </bookViews>
  <sheets>
    <sheet name="ФХД_ Поступления и выплаты" sheetId="1" r:id="rId1"/>
    <sheet name="ФХД_ Сведения по выплатам на з" sheetId="2" r:id="rId2"/>
    <sheet name="Доходы" sheetId="3" r:id="rId3"/>
    <sheet name="КФО 4" sheetId="4" r:id="rId4"/>
    <sheet name="КФО 5" sheetId="5" r:id="rId5"/>
    <sheet name="КФО 2" sheetId="6" r:id="rId6"/>
  </sheets>
  <definedNames>
    <definedName name="IS_DOCUMENT" localSheetId="0">'ФХД_ Поступления и выплаты'!$A$163</definedName>
    <definedName name="IS_DOCUMENT" localSheetId="1">'ФХД_ Сведения по выплатам на з'!$A$30</definedName>
  </definedNames>
  <calcPr calcId="162913"/>
</workbook>
</file>

<file path=xl/calcChain.xml><?xml version="1.0" encoding="utf-8"?>
<calcChain xmlns="http://schemas.openxmlformats.org/spreadsheetml/2006/main">
  <c r="J120" i="4" l="1"/>
  <c r="J150" i="4" l="1"/>
  <c r="J149" i="4"/>
  <c r="J99" i="5" l="1"/>
  <c r="J97" i="5"/>
  <c r="J98" i="5" l="1"/>
  <c r="J157" i="4"/>
  <c r="J54" i="6" l="1"/>
  <c r="J156" i="4" l="1"/>
  <c r="E19" i="3"/>
  <c r="J16" i="4" l="1"/>
  <c r="J36" i="5" l="1"/>
  <c r="J34" i="5"/>
  <c r="J153" i="4" l="1"/>
  <c r="J151" i="4"/>
  <c r="J106" i="4"/>
  <c r="J107" i="4"/>
  <c r="J105" i="4"/>
  <c r="J109" i="4" l="1"/>
  <c r="J108" i="6"/>
  <c r="J107" i="6"/>
  <c r="J109" i="6"/>
  <c r="J78" i="6"/>
  <c r="J79" i="6"/>
  <c r="J110" i="6" l="1"/>
  <c r="J91" i="5"/>
  <c r="J27" i="4" l="1"/>
  <c r="J18" i="4"/>
  <c r="J13" i="5"/>
  <c r="J152" i="4" l="1"/>
  <c r="J148" i="4"/>
  <c r="J146" i="4"/>
  <c r="J71" i="4"/>
  <c r="J73" i="4" s="1"/>
  <c r="J24" i="4"/>
  <c r="J21" i="4"/>
  <c r="J19" i="4"/>
  <c r="J17" i="4"/>
  <c r="J15" i="4"/>
  <c r="J13" i="4"/>
  <c r="J14" i="5"/>
  <c r="I22" i="5" s="1"/>
  <c r="J158" i="4" l="1"/>
  <c r="I35" i="4"/>
  <c r="E54" i="3" l="1"/>
  <c r="L28" i="4" l="1"/>
  <c r="J101" i="6" l="1"/>
  <c r="J14" i="6"/>
  <c r="I21" i="6" s="1"/>
  <c r="J74" i="5"/>
  <c r="J56" i="5"/>
  <c r="J141" i="4"/>
  <c r="J130" i="4"/>
  <c r="J26" i="4"/>
  <c r="J23" i="4"/>
  <c r="J20" i="4"/>
  <c r="J14" i="4"/>
  <c r="I30" i="5" l="1"/>
  <c r="J30" i="5" s="1"/>
  <c r="J28" i="4"/>
  <c r="J15" i="5"/>
  <c r="K28" i="4"/>
  <c r="I27" i="5" l="1"/>
  <c r="J27" i="5" s="1"/>
  <c r="I33" i="5"/>
  <c r="J33" i="5" s="1"/>
  <c r="J22" i="5"/>
  <c r="I46" i="4"/>
  <c r="J46" i="4" s="1"/>
  <c r="I43" i="4"/>
  <c r="J43" i="4" s="1"/>
  <c r="I40" i="4"/>
  <c r="J40" i="4" s="1"/>
  <c r="J35" i="4"/>
  <c r="J47" i="4" l="1"/>
  <c r="J51" i="4" s="1"/>
</calcChain>
</file>

<file path=xl/sharedStrings.xml><?xml version="1.0" encoding="utf-8"?>
<sst xmlns="http://schemas.openxmlformats.org/spreadsheetml/2006/main" count="2193" uniqueCount="506">
  <si>
    <t/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</si>
  <si>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</si>
  <si>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</si>
  <si>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</si>
  <si>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</si>
  <si>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</si>
  <si>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</si>
  <si>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</si>
  <si>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</si>
  <si>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</si>
  <si>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</si>
  <si>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</si>
  <si>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</si>
  <si>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</si>
  <si>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</si>
  <si>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</si>
  <si>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</si>
  <si>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</si>
  <si>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</si>
  <si>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</si>
  <si>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</si>
  <si>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</si>
  <si>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</si>
  <si>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</si>
  <si>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</si>
  <si>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</si>
  <si>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</si>
  <si>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</si>
  <si>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</si>
  <si>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</si>
  <si>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</si>
  <si>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</si>
  <si>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</si>
  <si>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</si>
  <si>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</si>
  <si>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</si>
  <si>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</si>
  <si>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</si>
  <si>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</si>
  <si>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</si>
  <si>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</si>
  <si>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</si>
  <si>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</si>
  <si>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</si>
  <si>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</si>
  <si>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</si>
  <si>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</si>
  <si>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</si>
  <si>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</si>
  <si>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Комитет по образованию администрации МО "Всеволожский муниципальный район" Ленинградской области</t>
  </si>
  <si>
    <t>муниципальное общеобразовательное бюджетное учреждение "Средняя общеобразовательная школа "Кудровский центр образования № 1"</t>
  </si>
  <si>
    <t>41390166</t>
  </si>
  <si>
    <t>015</t>
  </si>
  <si>
    <t>413D0069</t>
  </si>
  <si>
    <t>4703131710</t>
  </si>
  <si>
    <t>470301001</t>
  </si>
  <si>
    <t>на 2022 г</t>
  </si>
  <si>
    <t>на 2023 г</t>
  </si>
  <si>
    <t>Аналитическая группа</t>
  </si>
  <si>
    <t>Выплаты, уменьшающие доход, всего</t>
  </si>
  <si>
    <t>3000</t>
  </si>
  <si>
    <t>100</t>
  </si>
  <si>
    <t>1000</t>
  </si>
  <si>
    <t>000</t>
  </si>
  <si>
    <t>0000000000000000000000000</t>
  </si>
  <si>
    <t>00000000000000000</t>
  </si>
  <si>
    <t>0</t>
  </si>
  <si>
    <t>0000</t>
  </si>
  <si>
    <t>0000000000</t>
  </si>
  <si>
    <t>01500000000002063</t>
  </si>
  <si>
    <t>в том числе:</t>
  </si>
  <si>
    <t>015012410</t>
  </si>
  <si>
    <t>01500000000004000</t>
  </si>
  <si>
    <t>015012420</t>
  </si>
  <si>
    <t>015012434</t>
  </si>
  <si>
    <t>015012521</t>
  </si>
  <si>
    <t>015012511</t>
  </si>
  <si>
    <t>015012512</t>
  </si>
  <si>
    <t>015012522</t>
  </si>
  <si>
    <t>015012075</t>
  </si>
  <si>
    <t>015012051</t>
  </si>
  <si>
    <t>015112034</t>
  </si>
  <si>
    <t>015112035</t>
  </si>
  <si>
    <t>015112042</t>
  </si>
  <si>
    <t>015112074</t>
  </si>
  <si>
    <t>015112175</t>
  </si>
  <si>
    <t>015112262</t>
  </si>
  <si>
    <t>015112263</t>
  </si>
  <si>
    <t>прочие поступления, всего</t>
  </si>
  <si>
    <t>1980</t>
  </si>
  <si>
    <t>510</t>
  </si>
  <si>
    <t>Увеличение остатков денежных средств за счет возврата дебиторской задолженности прошлых лет</t>
  </si>
  <si>
    <t>1981</t>
  </si>
  <si>
    <t>Прочие выплаты, всего</t>
  </si>
  <si>
    <t>4000</t>
  </si>
  <si>
    <t>Выплаты по расходам, всего</t>
  </si>
  <si>
    <t>2000</t>
  </si>
  <si>
    <t xml:space="preserve">   Выплаты персоналу, всего</t>
  </si>
  <si>
    <t>2100</t>
  </si>
  <si>
    <t xml:space="preserve">      Оплата труда</t>
  </si>
  <si>
    <t>2110</t>
  </si>
  <si>
    <t>111</t>
  </si>
  <si>
    <t xml:space="preserve">         Заработная плата</t>
  </si>
  <si>
    <t>211</t>
  </si>
  <si>
    <t>01500000005000211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</si>
  <si>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</si>
  <si>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</si>
  <si>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</si>
  <si>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</si>
  <si>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</si>
  <si>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</si>
  <si>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</si>
  <si>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</si>
  <si>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</si>
  <si>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</si>
  <si>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</si>
  <si>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01500000005000213</t>
  </si>
  <si>
    <t>01500000004000213</t>
  </si>
  <si>
    <t xml:space="preserve">   Социальные и иные выплаты населению, всего</t>
  </si>
  <si>
    <t>2200</t>
  </si>
  <si>
    <t>300</t>
  </si>
  <si>
    <t xml:space="preserve">      Социальные выплаты гражданам, кроме публичных нормативных социальных выплат</t>
  </si>
  <si>
    <t>2210</t>
  </si>
  <si>
    <t>320</t>
  </si>
  <si>
    <t xml:space="preserve">         из них: пособия, компенсации и иные социальные выплаты гражданам, кроме публичных нормативных обязательств</t>
  </si>
  <si>
    <t>2211</t>
  </si>
  <si>
    <t>321</t>
  </si>
  <si>
    <t xml:space="preserve">            Пособия по социальной помощи населению в натуральной форме</t>
  </si>
  <si>
    <t>263</t>
  </si>
  <si>
    <t xml:space="preserve">      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</si>
  <si>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</si>
  <si>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</si>
  <si>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 xml:space="preserve">         Иные выплаты текущего характера физическим лицам</t>
  </si>
  <si>
    <t>296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</si>
  <si>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</si>
  <si>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</si>
  <si>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</si>
  <si>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</si>
  <si>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</si>
  <si>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</si>
  <si>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</si>
  <si>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</si>
  <si>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</si>
  <si>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</si>
  <si>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</si>
  <si>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</si>
  <si>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</si>
  <si>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</si>
  <si>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</si>
  <si>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</si>
  <si>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</si>
  <si>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</si>
  <si>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</si>
  <si>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Услуги связи</t>
  </si>
  <si>
    <t>221</t>
  </si>
  <si>
    <t>01500000005000221</t>
  </si>
  <si>
    <t>01500000004000221</t>
  </si>
  <si>
    <t xml:space="preserve">         Коммунальные услуги</t>
  </si>
  <si>
    <t>223</t>
  </si>
  <si>
    <t>01500000004000223</t>
  </si>
  <si>
    <t xml:space="preserve">         Работы, услуги по содержанию имущества</t>
  </si>
  <si>
    <t>225</t>
  </si>
  <si>
    <t>01500000004000225</t>
  </si>
  <si>
    <t>01500000005000225</t>
  </si>
  <si>
    <t xml:space="preserve">         Прочие работы, услуги</t>
  </si>
  <si>
    <t>226</t>
  </si>
  <si>
    <t>01500000004000226</t>
  </si>
  <si>
    <t>01500000005000226</t>
  </si>
  <si>
    <t xml:space="preserve">         Страхование</t>
  </si>
  <si>
    <t>227</t>
  </si>
  <si>
    <t>01500000004000227</t>
  </si>
  <si>
    <t xml:space="preserve">         Увеличение стоимости основных средств</t>
  </si>
  <si>
    <t>310</t>
  </si>
  <si>
    <t>01500000005000310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</si>
  <si>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</si>
  <si>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</si>
  <si>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</si>
  <si>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горюче-смазочных материалов</t>
  </si>
  <si>
    <t>343</t>
  </si>
  <si>
    <t>01500000004000343</t>
  </si>
  <si>
    <t xml:space="preserve">         Увеличение стоимости строительных материалов</t>
  </si>
  <si>
    <t>344</t>
  </si>
  <si>
    <t>01500000004000344</t>
  </si>
  <si>
    <t xml:space="preserve">         Увеличение стоимости прочих материальных запасов</t>
  </si>
  <si>
    <t>346</t>
  </si>
  <si>
    <t>01500000005000346</t>
  </si>
  <si>
    <t xml:space="preserve">         Увеличение стоимости прочих материальных запасов однократного применения</t>
  </si>
  <si>
    <t>349</t>
  </si>
  <si>
    <t>01500000004000349</t>
  </si>
  <si>
    <t>01500000004000346</t>
  </si>
  <si>
    <t xml:space="preserve">      Закупку энергетических ресурсов</t>
  </si>
  <si>
    <t>2660</t>
  </si>
  <si>
    <t>247</t>
  </si>
  <si>
    <t>3010</t>
  </si>
  <si>
    <t>Налог на прибыль</t>
  </si>
  <si>
    <t>189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</si>
  <si>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</si>
  <si>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</si>
  <si>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</si>
  <si>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</si>
  <si>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</si>
  <si>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</si>
  <si>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</si>
  <si>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</si>
  <si>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</si>
  <si>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26000</t>
  </si>
  <si>
    <t>2021</t>
  </si>
  <si>
    <t>1.2</t>
  </si>
  <si>
    <t>26200</t>
  </si>
  <si>
    <t>1.1</t>
  </si>
  <si>
    <t>26300</t>
  </si>
  <si>
    <t>1.3</t>
  </si>
  <si>
    <t>26400</t>
  </si>
  <si>
    <t>1.3.1</t>
  </si>
  <si>
    <t>26410</t>
  </si>
  <si>
    <t>1.3.1.1</t>
  </si>
  <si>
    <t>26411</t>
  </si>
  <si>
    <t>1.3.2</t>
  </si>
  <si>
    <t>26420</t>
  </si>
  <si>
    <t>1.3.2.1</t>
  </si>
  <si>
    <t>26421</t>
  </si>
  <si>
    <t>1.3.3</t>
  </si>
  <si>
    <t>26450</t>
  </si>
  <si>
    <t>1.3.3.1</t>
  </si>
  <si>
    <t>26451</t>
  </si>
  <si>
    <t>26500</t>
  </si>
  <si>
    <t>2.1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</si>
  <si>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</si>
  <si>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</si>
  <si>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</si>
  <si>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</si>
  <si>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</si>
  <si>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</si>
  <si>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</si>
  <si>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</si>
  <si>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</si>
  <si>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</si>
  <si>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</si>
  <si>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</si>
  <si>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СОГЛАСОВАНО</t>
  </si>
  <si>
    <t>(наименование должности уполномоченного лица органа-учредителя)</t>
  </si>
  <si>
    <t>Е.В. Попова</t>
  </si>
  <si>
    <t>Приложение к Плану</t>
  </si>
  <si>
    <t xml:space="preserve"> Расчеты (обоснования) плановых показателей по поступлениям</t>
  </si>
  <si>
    <t>1. Расчеты (обоснования) доходов от использования собственности</t>
  </si>
  <si>
    <t>1.1 Доходы от операционной (неоперационной) аренды</t>
  </si>
  <si>
    <t>№ п/п</t>
  </si>
  <si>
    <t>Наименование объекта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</si>
  <si>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</si>
  <si>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</si>
  <si>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</si>
  <si>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 xml:space="preserve">Доходы от собственности по адресам : г. Кудрово, здание школы по ул. Центральная, 48, здание школы по ул. Австрийская,6, здание детского сада по адресу Европейский пр-т, 3, здание детского сада по адресу Европейский пр-т, 5, здание детского сада по ул. Венская, 2, здание детского сада по ул. Венская, 1 </t>
  </si>
  <si>
    <t>Итого:</t>
  </si>
  <si>
    <t xml:space="preserve">2. Расчеты (обоснования) доходов от оказания услуг (выполнения работ) 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</si>
  <si>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</si>
  <si>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</si>
  <si>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2.2 Доходы от оказания платных услуг (работ) потребителям соответствующих услуг (работ)</t>
  </si>
  <si>
    <t>Планируемое количество потребителей, воспользовавшихся услугами (работами) учреждения</t>
  </si>
  <si>
    <t>Нормативно-правовой акт, устанавливающий стоимость платных услуг</t>
  </si>
  <si>
    <t>Поступления от иной, приносящей доход деятельности</t>
  </si>
  <si>
    <t>Постановление № 990 от 26.04.2017г.</t>
  </si>
  <si>
    <t>2.3 Доходы от компенсации затрат</t>
  </si>
  <si>
    <t>2.4 Доходы по условным арендным платежам</t>
  </si>
  <si>
    <t>Здание школы по адресу: г. Кудрово, ул.Центральная, д 48</t>
  </si>
  <si>
    <t>3. Расчеты (обоснования) доходов в виде штрафов, возмещения ущерба</t>
  </si>
  <si>
    <t>4. Расчеты (обоснования) доходов в виде безвозмездных денежных поступлений</t>
  </si>
  <si>
    <t>4.1 Поступления текущего характера бюджетным и автономным учреждениям от сектора государственного управления</t>
  </si>
  <si>
    <t>Целевые субсидии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</si>
  <si>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</si>
  <si>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</si>
  <si>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</si>
  <si>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>5. Расчеты (обоснования) доходов в виде целевых субсидий, а также субсидий на осуществление капитальных вложений</t>
  </si>
  <si>
    <t>6. Расчеты (обоснования) доходов от операций с активами</t>
  </si>
  <si>
    <t xml:space="preserve"> Расчеты (обоснования) плановых показателей по выплатам текущего финансового года</t>
  </si>
  <si>
    <t>1. Расчеты (обоснования) выплат персоналу (строка 2100)</t>
  </si>
  <si>
    <t>Код видов расходов</t>
  </si>
  <si>
    <t>111, 119</t>
  </si>
  <si>
    <t xml:space="preserve">Источник финансового обеспечения </t>
  </si>
  <si>
    <t xml:space="preserve">субсидии, предоставляемые  на финансовое обеспечение выполнения государственного (муниципального) задания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</si>
  <si>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</si>
  <si>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</si>
  <si>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</si>
  <si>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</si>
  <si>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</si>
  <si>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</si>
  <si>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</si>
  <si>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</si>
  <si>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Фонд оплаты труда в год, руб. (гр. 3 x гр. 4 x 
(1 + гр. 8 / 100) x 
гр. 9 x 9)</t>
  </si>
  <si>
    <t>Фонд оплаты труда в год, руб. (гр. 3 x гр. 4 x 
(1 + гр. 8 / 100) x 
гр. 9 x 1)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</si>
  <si>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</si>
  <si>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</si>
  <si>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</si>
  <si>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</si>
  <si>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Дошкольное отделение (рабочие)</t>
  </si>
  <si>
    <t>Выплата пособия по нетрудоспособности за счет работодателя (дошкольное отделение (рабочие)</t>
  </si>
  <si>
    <t>Дополнительное образование (педагогический и прочий персонал)</t>
  </si>
  <si>
    <t>Выплата пособия по нетрудоспособности за счет работодателя</t>
  </si>
  <si>
    <t>Дошкольное образование (педагогические работники)</t>
  </si>
  <si>
    <t>Дошкольное образование (прочий персонал)</t>
  </si>
  <si>
    <t>Общее образование (педагогические работники)</t>
  </si>
  <si>
    <t>Общее образование (прочий персонал)</t>
  </si>
  <si>
    <t>Классные руководители (апрель-декабрь)</t>
  </si>
  <si>
    <t xml:space="preserve">Итого: 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</si>
  <si>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</si>
  <si>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</si>
  <si>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</si>
  <si>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</si>
  <si>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</si>
  <si>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</si>
  <si>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</si>
  <si>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</si>
  <si>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</si>
  <si>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</si>
  <si>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</si>
  <si>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</si>
  <si>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</si>
  <si>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</si>
  <si>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</si>
  <si>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</si>
  <si>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</si>
  <si>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</si>
  <si>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</si>
  <si>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</si>
  <si>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</si>
  <si>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</si>
  <si>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</si>
  <si>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</si>
  <si>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</si>
  <si>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</si>
  <si>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</si>
  <si>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 xml:space="preserve">Налог на имущество по объектам: г. Кудрово, здание школы по ул. Центральная, 48, здание школы по ул. Австрийская,6, здание детского сада по адресу Европейский пр-т, 3, здание детского сада по адресу Европейский пр-т, 5, здание детского сада по ул. Венская, 2, здание детского сада по ул. Венская, 1 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</si>
  <si>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</si>
  <si>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</si>
  <si>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</si>
  <si>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244, 247</t>
  </si>
  <si>
    <t>6.1. Расчет (обоснование) расходов на оплату услуг связи</t>
  </si>
  <si>
    <t>Наименование расходов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</si>
  <si>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</si>
  <si>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</si>
  <si>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</si>
  <si>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</si>
  <si>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>Услуги междугородней связи</t>
  </si>
  <si>
    <t>Интернет</t>
  </si>
  <si>
    <t>Абонентская плата</t>
  </si>
  <si>
    <t xml:space="preserve"> Итого: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</si>
  <si>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</si>
  <si>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</si>
  <si>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</si>
  <si>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</si>
  <si>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</si>
  <si>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Электроэнергия</t>
  </si>
  <si>
    <t>Теплоэнергия</t>
  </si>
  <si>
    <t>Услуги по обращению с отходами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</si>
  <si>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</si>
  <si>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</si>
  <si>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</si>
  <si>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</si>
  <si>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Услуги по техническому обслуживанию систем вентиляции, АПС, видеонаблюдения, ОДС, бойлерных, лифтов</t>
  </si>
  <si>
    <t>Услуги по уборке помещений</t>
  </si>
  <si>
    <t>Взносы на капитальный ремонт</t>
  </si>
  <si>
    <t>6.6. Расчет (обоснование) расходов на оплату прочих работ, услуг, страхование</t>
  </si>
  <si>
    <t>Количество договоров</t>
  </si>
  <si>
    <t>Стоимость 
услуги, руб.</t>
  </si>
  <si>
    <t>Текущие расходы по услугам стоянки, информационные услуги, обслуживание программного обеспечения, лабораторные исследования, подписка на периодические издания</t>
  </si>
  <si>
    <t>Охранные услуги</t>
  </si>
  <si>
    <t>Организация питания в ДС</t>
  </si>
  <si>
    <t>Организация горячего питания обучающихся (начальная школа)</t>
  </si>
  <si>
    <t>ОСАГО школьного автобуса</t>
  </si>
  <si>
    <t>6.7. Расчет (обоснование) расходов на увеличение стоимости основных средств, материальных запасов, права пользования</t>
  </si>
  <si>
    <t>Количество</t>
  </si>
  <si>
    <t>Средняя стоимость, руб.</t>
  </si>
  <si>
    <t>Сумма, руб. 
(гр. 2 x гр. 3)</t>
  </si>
  <si>
    <t>Медицинские лекарственные препараты и материалы</t>
  </si>
  <si>
    <t>ГСМ</t>
  </si>
  <si>
    <t>Прочие материальные запасы (бумага офисная, ручки, папки, регистраторы, маски, перчатки, дез.средства)</t>
  </si>
  <si>
    <t>субсидии, предоставляемые в соответствии с абзацем вторым пункта 1 статьи 78.1 Бюджетного кодекса Российской Федерации</t>
  </si>
  <si>
    <t>Содержание групп продленного дня (воспитатели)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</si>
  <si>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</si>
  <si>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</si>
  <si>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6.6. Расчет (обоснование) расходов на оплату прочих работ, услуг</t>
  </si>
  <si>
    <t>Предоставление бесплатного питания обучающимся (молоко и льготное питание в школе)</t>
  </si>
  <si>
    <t>Организация отдыха и оздоровления детей и подростков в лагерях с дневным пребыванием детей</t>
  </si>
  <si>
    <t>Организация работы трудовых бригад</t>
  </si>
  <si>
    <t>Выполнение натуральных норм питания детей в ДС</t>
  </si>
  <si>
    <t>Организация льготного питания детей в ДС</t>
  </si>
  <si>
    <t>прочие источники финансового обеспечения</t>
  </si>
  <si>
    <t>Уплата штрафов (в том числе административных), пеней, иных платежей</t>
  </si>
  <si>
    <t>_______________</t>
  </si>
  <si>
    <t xml:space="preserve"> бухгалтер</t>
  </si>
  <si>
    <t>Уникальный 
код</t>
  </si>
  <si>
    <t>4.2</t>
  </si>
  <si>
    <t>6.2. Расчет (обоснование) расходов на оплату транспортных услуг</t>
  </si>
  <si>
    <t>Кол-во</t>
  </si>
  <si>
    <t xml:space="preserve">         Увеличение стоимости продуктов питания</t>
  </si>
  <si>
    <t>342</t>
  </si>
  <si>
    <t>Возмещение коммунальных услуг (электроэнергия)</t>
  </si>
  <si>
    <t xml:space="preserve">Выплата пособия по нетрудоспособности за счет работодателя </t>
  </si>
  <si>
    <t>Возмещение коммунальных услуг (вода, стоки)</t>
  </si>
  <si>
    <t>Задолженность  по НДФЛ за 2021 год</t>
  </si>
  <si>
    <t>Всего</t>
  </si>
  <si>
    <t>Задолженность по страховым взносам за 2021 год</t>
  </si>
  <si>
    <t>Страхование детей в лагере и трудовой бригаде</t>
  </si>
  <si>
    <t>Кондитерские изделия (для новогодних подарков)</t>
  </si>
  <si>
    <t>Материальные запасы (бумага, канцелярские товары)</t>
  </si>
  <si>
    <t>Материальные запасы (хозяйственные товары)</t>
  </si>
  <si>
    <t>План финансово-хозяйственной деятельности на 2022 г.</t>
  </si>
  <si>
    <t>и плановый период 2023 и 2024 годов</t>
  </si>
  <si>
    <t>на 2024 г</t>
  </si>
  <si>
    <t>Доходы, всего:</t>
  </si>
  <si>
    <t>01500000002063293</t>
  </si>
  <si>
    <t>01500000002063223</t>
  </si>
  <si>
    <t>01500000002064226</t>
  </si>
  <si>
    <t>01500000002064342</t>
  </si>
  <si>
    <t>01500000002063346</t>
  </si>
  <si>
    <t xml:space="preserve">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12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</si>
  <si>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 13</t>
  </si>
  <si>
    <t>1.2.1</t>
  </si>
  <si>
    <t xml:space="preserve">  в том числе: в соответствии с Федеральным законом № 44-ФЗ</t>
  </si>
  <si>
    <t>26310</t>
  </si>
  <si>
    <t>1.2.1.1</t>
  </si>
  <si>
    <t xml:space="preserve">   из них: 10.1</t>
  </si>
  <si>
    <t>26310.1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</si>
  <si>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</si>
  <si>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</si>
  <si>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 xml:space="preserve">   в том числе: в соответствии с Федеральным законом № 44-ФЗ</t>
  </si>
  <si>
    <t>2022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</si>
  <si>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</si>
  <si>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1.3.2.1.1</t>
  </si>
  <si>
    <t xml:space="preserve">    из них: 10.1</t>
  </si>
  <si>
    <t>26421.1</t>
  </si>
  <si>
    <t xml:space="preserve">  за счет прочих источников финансового обеспечения</t>
  </si>
  <si>
    <t>1.3.3.1.1</t>
  </si>
  <si>
    <t>26451.1</t>
  </si>
  <si>
    <t xml:space="preserve"> в том числе по году начала закупки:</t>
  </si>
  <si>
    <t>Услуги по передаче тревожных сигналов между техническими средствами охраны</t>
  </si>
  <si>
    <t>Прочие материальные запасы (учебные расходы ДС)</t>
  </si>
  <si>
    <t>Основные средства (учебные расходы: учебная литература)</t>
  </si>
  <si>
    <t>Всего:</t>
  </si>
  <si>
    <t xml:space="preserve">   Доходы от собственности, всего:</t>
  </si>
  <si>
    <t>1100</t>
  </si>
  <si>
    <t>120</t>
  </si>
  <si>
    <t xml:space="preserve">      Доходы от операционной аренды</t>
  </si>
  <si>
    <t>1110</t>
  </si>
  <si>
    <t>121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</si>
  <si>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</si>
  <si>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</si>
  <si>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</si>
  <si>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</si>
  <si>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</si>
  <si>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</si>
  <si>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Субсидия на выполнение государственного (муниципального) задания</t>
  </si>
  <si>
    <t>01500000000005000</t>
  </si>
  <si>
    <t xml:space="preserve">   Поступления от доходов</t>
  </si>
  <si>
    <t>1241</t>
  </si>
  <si>
    <t>135</t>
  </si>
  <si>
    <t xml:space="preserve">   Поступления от иной, приносящей доход деятельности</t>
  </si>
  <si>
    <t>1250</t>
  </si>
  <si>
    <t>01500000000002064</t>
  </si>
  <si>
    <t xml:space="preserve">   Безвозмездные денежные поступления, всего</t>
  </si>
  <si>
    <t>1400</t>
  </si>
  <si>
    <t>150</t>
  </si>
  <si>
    <t xml:space="preserve">      Субсидии на иные цели</t>
  </si>
  <si>
    <t>1410</t>
  </si>
  <si>
    <t>152</t>
  </si>
  <si>
    <t>01500000005000296</t>
  </si>
  <si>
    <t>851, 852, 853</t>
  </si>
  <si>
    <t>Иные выплаты текущего характера физическим лицам (компенсация за задержку расчетов при увольнении и учебных отпусков )</t>
  </si>
  <si>
    <t>Перенос средств на КОСГУ 296 по коду субсидии 015012511, 015012521 за задержку расчетов при увольнении и учебных отпусков</t>
  </si>
  <si>
    <t>Бланки аттестатов, приложения к аттестату, медали, похвальные листы</t>
  </si>
  <si>
    <t>Прочие материальные запасы для проведения ЕГЭ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</si>
  <si>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</si>
  <si>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</si>
  <si>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01500000002063292</t>
  </si>
  <si>
    <t>180</t>
  </si>
  <si>
    <t>Штрафы за нарушение законодательства о налогах и сборах, законодательства о страховых взносах</t>
  </si>
  <si>
    <t>1411</t>
  </si>
  <si>
    <t>162</t>
  </si>
  <si>
    <t>015112135</t>
  </si>
  <si>
    <t>2142</t>
  </si>
  <si>
    <t>Выплаты за дни по уходу за детьми-инвалидами по субсидиям 015012511, 015012521 (2500 руб. * 2 чел.*4 дня *9 мес.)</t>
  </si>
  <si>
    <t>Основные средства (интерактивное оборудование)</t>
  </si>
  <si>
    <t>Прописи для 1 класса начальной школы</t>
  </si>
  <si>
    <t>Ремонтные работы по устранению аварийной ситуации  здания школы по адресу: г.Кудрово, ул. Австрийская, 6</t>
  </si>
  <si>
    <t>11</t>
  </si>
  <si>
    <t>Основные средства (флагшток, флаг)</t>
  </si>
  <si>
    <t>22</t>
  </si>
  <si>
    <t>бухгалтер</t>
  </si>
  <si>
    <t>8-812-616-01-62</t>
  </si>
  <si>
    <t>М.А. Фролова</t>
  </si>
  <si>
    <t xml:space="preserve">Выплаты на закупку товаров, работ, услуг, всего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</si>
  <si>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</si>
  <si>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МО "Всеволожский муниципальный район" Ленинградской области</t>
  </si>
  <si>
    <t>июля</t>
  </si>
  <si>
    <t>"18" июля  2022 г.</t>
  </si>
  <si>
    <t>от "18" июля 2022 г.</t>
  </si>
  <si>
    <t>18.07.2022</t>
  </si>
  <si>
    <t>01500000004000310</t>
  </si>
  <si>
    <t>Председатель Комитета по образованию МО "Всеволожский муниципальный район" Ленинградской области</t>
  </si>
  <si>
    <r>
      <t xml:space="preserve">____________         </t>
    </r>
    <r>
      <rPr>
        <u/>
        <sz val="7"/>
        <color indexed="8"/>
        <rFont val="Times New Roman"/>
        <family val="1"/>
        <charset val="204"/>
      </rPr>
      <t>И.П. Федоренко</t>
    </r>
  </si>
  <si>
    <t>18</t>
  </si>
  <si>
    <t>И.о. директора</t>
  </si>
  <si>
    <t>Е.В. Белозерова</t>
  </si>
  <si>
    <t>Директор МУ ЦЭФБУ</t>
  </si>
  <si>
    <t>" 18 " июля 2022_ г.</t>
  </si>
  <si>
    <t>12</t>
  </si>
  <si>
    <t>Основные средства (источники бесперебойного питания)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</si>
</sst>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7"/>
      <color indexed="8"/>
      <name val="Times New Roman"/>
    </font>
    <font>
      <sz val="6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sz val="10"/>
      <color indexed="8"/>
      <name val="Arial Cy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u/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3">
    <xf numFmtId="0" fontId="0" fillId="0" borderId="0" xfId="0"/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/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1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49" fontId="5" fillId="2" borderId="1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left" wrapText="1" indent="2"/>
    </xf>
    <xf numFmtId="49" fontId="1" fillId="2" borderId="19" xfId="0" applyNumberFormat="1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right" wrapText="1"/>
    </xf>
    <xf numFmtId="49" fontId="1" fillId="2" borderId="9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left" wrapText="1" indent="2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27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0" fontId="1" fillId="2" borderId="30" xfId="0" applyNumberFormat="1" applyFont="1" applyFill="1" applyBorder="1" applyAlignment="1">
      <alignment horizontal="left"/>
    </xf>
    <xf numFmtId="0" fontId="1" fillId="2" borderId="31" xfId="0" applyNumberFormat="1" applyFont="1" applyFill="1" applyBorder="1" applyAlignment="1">
      <alignment horizontal="left"/>
    </xf>
    <xf numFmtId="0" fontId="1" fillId="2" borderId="32" xfId="0" applyNumberFormat="1" applyFont="1" applyFill="1" applyBorder="1" applyAlignment="1">
      <alignment horizontal="left"/>
    </xf>
    <xf numFmtId="0" fontId="1" fillId="2" borderId="33" xfId="0" applyNumberFormat="1" applyFont="1" applyFill="1" applyBorder="1" applyAlignment="1">
      <alignment horizontal="left"/>
    </xf>
    <xf numFmtId="0" fontId="3" fillId="2" borderId="32" xfId="0" applyNumberFormat="1" applyFont="1" applyFill="1" applyBorder="1" applyAlignment="1">
      <alignment horizontal="center" vertical="top"/>
    </xf>
    <xf numFmtId="0" fontId="3" fillId="2" borderId="33" xfId="0" applyNumberFormat="1" applyFont="1" applyFill="1" applyBorder="1" applyAlignment="1">
      <alignment horizontal="center" vertical="top"/>
    </xf>
    <xf numFmtId="0" fontId="1" fillId="2" borderId="38" xfId="0" applyNumberFormat="1" applyFont="1" applyFill="1" applyBorder="1" applyAlignment="1">
      <alignment horizontal="left"/>
    </xf>
    <xf numFmtId="0" fontId="1" fillId="2" borderId="39" xfId="0" applyNumberFormat="1" applyFont="1" applyFill="1" applyBorder="1" applyAlignment="1">
      <alignment horizontal="left"/>
    </xf>
    <xf numFmtId="0" fontId="1" fillId="2" borderId="40" xfId="0" applyNumberFormat="1" applyFont="1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1" xfId="0" applyFont="1" applyBorder="1" applyAlignment="1">
      <alignment vertical="center" wrapText="1"/>
    </xf>
    <xf numFmtId="4" fontId="9" fillId="0" borderId="41" xfId="0" applyNumberFormat="1" applyFont="1" applyBorder="1" applyAlignment="1">
      <alignment horizontal="right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0" fontId="9" fillId="3" borderId="41" xfId="0" applyFont="1" applyFill="1" applyBorder="1" applyAlignment="1">
      <alignment vertical="center" wrapText="1"/>
    </xf>
    <xf numFmtId="3" fontId="9" fillId="0" borderId="4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1" xfId="0" applyNumberFormat="1" applyFont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/>
    </xf>
    <xf numFmtId="0" fontId="11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left" vertical="center" wrapText="1"/>
    </xf>
    <xf numFmtId="3" fontId="10" fillId="0" borderId="41" xfId="0" applyNumberFormat="1" applyFont="1" applyBorder="1" applyAlignment="1">
      <alignment horizontal="center" vertical="center"/>
    </xf>
    <xf numFmtId="4" fontId="10" fillId="0" borderId="41" xfId="0" applyNumberFormat="1" applyFont="1" applyBorder="1" applyAlignment="1">
      <alignment horizontal="center" vertical="center"/>
    </xf>
    <xf numFmtId="10" fontId="10" fillId="0" borderId="41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left" vertical="center"/>
    </xf>
    <xf numFmtId="49" fontId="10" fillId="0" borderId="4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left" vertical="center"/>
    </xf>
    <xf numFmtId="0" fontId="12" fillId="0" borderId="4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" fontId="12" fillId="0" borderId="41" xfId="0" applyNumberFormat="1" applyFont="1" applyBorder="1" applyAlignment="1">
      <alignment horizontal="right" vertical="center" wrapText="1"/>
    </xf>
    <xf numFmtId="4" fontId="12" fillId="0" borderId="41" xfId="0" applyNumberFormat="1" applyFont="1" applyBorder="1" applyAlignment="1">
      <alignment horizontal="right" vertical="center"/>
    </xf>
    <xf numFmtId="3" fontId="12" fillId="0" borderId="41" xfId="0" applyNumberFormat="1" applyFont="1" applyBorder="1" applyAlignment="1">
      <alignment horizontal="right" vertical="center" wrapText="1"/>
    </xf>
    <xf numFmtId="49" fontId="12" fillId="0" borderId="4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left" vertical="center"/>
    </xf>
    <xf numFmtId="49" fontId="12" fillId="0" borderId="41" xfId="0" applyNumberFormat="1" applyFont="1" applyBorder="1" applyAlignment="1">
      <alignment horizontal="left" vertical="center"/>
    </xf>
    <xf numFmtId="3" fontId="12" fillId="0" borderId="41" xfId="0" applyNumberFormat="1" applyFont="1" applyBorder="1" applyAlignment="1">
      <alignment horizontal="center" vertical="center"/>
    </xf>
    <xf numFmtId="3" fontId="12" fillId="0" borderId="41" xfId="0" applyNumberFormat="1" applyFont="1" applyBorder="1" applyAlignment="1">
      <alignment horizontal="center" vertical="center" wrapText="1"/>
    </xf>
    <xf numFmtId="10" fontId="12" fillId="0" borderId="41" xfId="0" applyNumberFormat="1" applyFont="1" applyBorder="1" applyAlignment="1">
      <alignment horizontal="right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4" fontId="12" fillId="3" borderId="41" xfId="0" applyNumberFormat="1" applyFont="1" applyFill="1" applyBorder="1" applyAlignment="1">
      <alignment horizontal="right" vertical="center"/>
    </xf>
    <xf numFmtId="0" fontId="15" fillId="0" borderId="1" xfId="0" applyNumberFormat="1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vertical="center" wrapText="1"/>
    </xf>
    <xf numFmtId="0" fontId="12" fillId="0" borderId="41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3" fontId="10" fillId="3" borderId="41" xfId="0" applyNumberFormat="1" applyFont="1" applyFill="1" applyBorder="1" applyAlignment="1">
      <alignment horizontal="center" vertical="center"/>
    </xf>
    <xf numFmtId="4" fontId="10" fillId="3" borderId="41" xfId="0" applyNumberFormat="1" applyFont="1" applyFill="1" applyBorder="1" applyAlignment="1">
      <alignment horizontal="center" vertical="center"/>
    </xf>
    <xf numFmtId="10" fontId="10" fillId="3" borderId="41" xfId="0" applyNumberFormat="1" applyFont="1" applyFill="1" applyBorder="1" applyAlignment="1">
      <alignment horizontal="center" vertical="center"/>
    </xf>
    <xf numFmtId="4" fontId="12" fillId="3" borderId="41" xfId="0" applyNumberFormat="1" applyFont="1" applyFill="1" applyBorder="1" applyAlignment="1">
      <alignment horizontal="right" vertical="center" wrapText="1"/>
    </xf>
    <xf numFmtId="10" fontId="12" fillId="3" borderId="41" xfId="0" applyNumberFormat="1" applyFont="1" applyFill="1" applyBorder="1" applyAlignment="1">
      <alignment horizontal="right" vertical="center" wrapText="1"/>
    </xf>
    <xf numFmtId="0" fontId="12" fillId="3" borderId="41" xfId="0" applyNumberFormat="1" applyFont="1" applyFill="1" applyBorder="1" applyAlignment="1">
      <alignment horizontal="center" vertical="center"/>
    </xf>
    <xf numFmtId="4" fontId="12" fillId="0" borderId="4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2" fillId="0" borderId="4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right" vertical="center"/>
    </xf>
    <xf numFmtId="0" fontId="12" fillId="0" borderId="12" xfId="0" applyNumberFormat="1" applyFont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left" wrapText="1" indent="1"/>
    </xf>
    <xf numFmtId="49" fontId="1" fillId="2" borderId="4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wrapText="1"/>
    </xf>
    <xf numFmtId="4" fontId="1" fillId="2" borderId="14" xfId="0" applyNumberFormat="1" applyFont="1" applyFill="1" applyBorder="1" applyAlignment="1">
      <alignment horizontal="right"/>
    </xf>
    <xf numFmtId="4" fontId="1" fillId="2" borderId="44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 horizontal="left" wrapText="1" indent="3"/>
    </xf>
    <xf numFmtId="49" fontId="1" fillId="2" borderId="45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wrapText="1"/>
    </xf>
    <xf numFmtId="4" fontId="1" fillId="2" borderId="9" xfId="0" applyNumberFormat="1" applyFont="1" applyFill="1" applyBorder="1" applyAlignment="1">
      <alignment horizontal="right"/>
    </xf>
    <xf numFmtId="4" fontId="1" fillId="2" borderId="46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 wrapText="1" indent="3"/>
    </xf>
    <xf numFmtId="0" fontId="12" fillId="0" borderId="4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24" xfId="0" applyNumberFormat="1" applyFont="1" applyFill="1" applyBorder="1" applyAlignment="1">
      <alignment horizontal="center" vertical="top"/>
    </xf>
    <xf numFmtId="49" fontId="1" fillId="2" borderId="19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/>
    </xf>
    <xf numFmtId="0" fontId="17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49" fontId="19" fillId="2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1" fillId="2" borderId="32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49" fontId="19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3" fillId="2" borderId="36" xfId="0" applyNumberFormat="1" applyFont="1" applyFill="1" applyBorder="1" applyAlignment="1">
      <alignment horizontal="center" vertical="top"/>
    </xf>
    <xf numFmtId="0" fontId="3" fillId="2" borderId="3" xfId="0" applyNumberFormat="1" applyFont="1" applyFill="1" applyBorder="1" applyAlignment="1">
      <alignment horizontal="center" vertical="top"/>
    </xf>
    <xf numFmtId="0" fontId="3" fillId="2" borderId="37" xfId="0" applyNumberFormat="1" applyFont="1" applyFill="1" applyBorder="1" applyAlignment="1">
      <alignment horizontal="center" vertical="top"/>
    </xf>
    <xf numFmtId="0" fontId="1" fillId="2" borderId="34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9" fillId="2" borderId="2" xfId="0" applyNumberFormat="1" applyFont="1" applyFill="1" applyBorder="1" applyAlignment="1">
      <alignment horizontal="center"/>
    </xf>
    <xf numFmtId="0" fontId="1" fillId="2" borderId="35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right"/>
    </xf>
    <xf numFmtId="0" fontId="6" fillId="2" borderId="2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left" wrapText="1" indent="1"/>
    </xf>
    <xf numFmtId="0" fontId="1" fillId="2" borderId="11" xfId="0" applyNumberFormat="1" applyFont="1" applyFill="1" applyBorder="1" applyAlignment="1">
      <alignment horizontal="left" indent="1"/>
    </xf>
    <xf numFmtId="49" fontId="1" fillId="2" borderId="19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left" wrapText="1"/>
    </xf>
    <xf numFmtId="0" fontId="5" fillId="2" borderId="11" xfId="0" applyNumberFormat="1" applyFont="1" applyFill="1" applyBorder="1" applyAlignment="1">
      <alignment horizontal="left" wrapText="1"/>
    </xf>
    <xf numFmtId="49" fontId="5" fillId="2" borderId="16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center"/>
    </xf>
    <xf numFmtId="0" fontId="19" fillId="2" borderId="34" xfId="0" applyNumberFormat="1" applyFont="1" applyFill="1" applyBorder="1" applyAlignment="1">
      <alignment horizontal="center"/>
    </xf>
    <xf numFmtId="0" fontId="16" fillId="2" borderId="10" xfId="0" applyNumberFormat="1" applyFont="1" applyFill="1" applyBorder="1" applyAlignment="1">
      <alignment horizontal="left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24" xfId="0" applyNumberFormat="1" applyFont="1" applyFill="1" applyBorder="1" applyAlignment="1">
      <alignment horizontal="center" vertical="top"/>
    </xf>
    <xf numFmtId="49" fontId="1" fillId="2" borderId="25" xfId="0" applyNumberFormat="1" applyFont="1" applyFill="1" applyBorder="1" applyAlignment="1">
      <alignment horizontal="center" vertical="top"/>
    </xf>
    <xf numFmtId="49" fontId="1" fillId="2" borderId="26" xfId="0" applyNumberFormat="1" applyFont="1" applyFill="1" applyBorder="1" applyAlignment="1">
      <alignment horizontal="center" vertical="top"/>
    </xf>
    <xf numFmtId="0" fontId="16" fillId="2" borderId="10" xfId="0" applyNumberFormat="1" applyFont="1" applyFill="1" applyBorder="1" applyAlignment="1">
      <alignment horizontal="left"/>
    </xf>
    <xf numFmtId="0" fontId="5" fillId="2" borderId="11" xfId="0" applyNumberFormat="1" applyFont="1" applyFill="1" applyBorder="1" applyAlignment="1">
      <alignment horizontal="left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" fontId="8" fillId="0" borderId="0" xfId="0" applyNumberFormat="1" applyFont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right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left" vertical="center" wrapText="1"/>
    </xf>
    <xf numFmtId="0" fontId="12" fillId="3" borderId="10" xfId="0" applyNumberFormat="1" applyFont="1" applyFill="1" applyBorder="1" applyAlignment="1">
      <alignment horizontal="left" vertical="center" wrapText="1"/>
    </xf>
    <xf numFmtId="0" fontId="12" fillId="3" borderId="11" xfId="0" applyNumberFormat="1" applyFont="1" applyFill="1" applyBorder="1" applyAlignment="1">
      <alignment horizontal="left" vertical="center" wrapText="1"/>
    </xf>
    <xf numFmtId="0" fontId="12" fillId="3" borderId="12" xfId="0" applyNumberFormat="1" applyFont="1" applyFill="1" applyBorder="1" applyAlignment="1">
      <alignment horizontal="left" vertical="center" wrapText="1"/>
    </xf>
    <xf numFmtId="0" fontId="12" fillId="0" borderId="41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center" vertical="center"/>
    </xf>
    <xf numFmtId="0" fontId="12" fillId="3" borderId="41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21" xfId="0" applyNumberFormat="1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23" xfId="0" applyNumberFormat="1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9"/>
  <sheetViews>
    <sheetView workbookViewId="0">
      <selection activeCell="O21" sqref="O21"/>
    </sheetView>
  </sheetViews>
  <sheetFormatPr defaultRowHeight="10.15" customHeight="1" x14ac:dyDescent="0.25"/>
  <cols>
    <col min="1" max="1" width="60.7109375" customWidth="1"/>
    <col min="2" max="2" width="8.7109375" customWidth="1"/>
    <col min="3" max="3" width="11.7109375" customWidth="1"/>
    <col min="4" max="4" width="12.140625" customWidth="1"/>
    <col min="5" max="5" width="18.42578125" customWidth="1"/>
    <col min="6" max="6" width="20.42578125" customWidth="1"/>
    <col min="7" max="7" width="9.140625" hidden="1" customWidth="1"/>
    <col min="8" max="8" width="0.140625" hidden="1" customWidth="1"/>
    <col min="9" max="9" width="9.140625" hidden="1" customWidth="1"/>
    <col min="10" max="10" width="0.140625" customWidth="1"/>
    <col min="11" max="11" width="0.140625" hidden="1" customWidth="1"/>
    <col min="12" max="14" width="12.7109375" customWidth="1"/>
    <col min="15" max="15" width="33.7109375" customWidth="1"/>
  </cols>
  <sheetData>
    <row r="1" spans="1:15" ht="15" x14ac:dyDescent="0.25"/>
    <row r="2" spans="1:15" ht="15" x14ac:dyDescent="0.25">
      <c r="N2" s="157" t="s">
        <v>1</v>
      </c>
      <c r="O2" s="157"/>
    </row>
    <row r="3" spans="1:15" ht="22.5" customHeight="1" x14ac:dyDescent="0.25">
      <c r="N3" s="158" t="s">
        <v>497</v>
      </c>
      <c r="O3" s="158"/>
    </row>
    <row r="4" spans="1:15" ht="17.100000000000001" customHeight="1" x14ac:dyDescent="0.25">
      <c r="N4" s="153" t="s">
        <v>2</v>
      </c>
      <c r="O4" s="153"/>
    </row>
    <row r="5" spans="1:15" ht="15" x14ac:dyDescent="0.25">
      <c r="N5" s="152" t="s">
        <v>491</v>
      </c>
      <c r="O5" s="152"/>
    </row>
    <row r="6" spans="1:15" ht="17.100000000000001" customHeight="1" x14ac:dyDescent="0.25">
      <c r="N6" s="153" t="s">
        <v>3</v>
      </c>
      <c r="O6" s="153"/>
    </row>
    <row r="7" spans="1:15" ht="19.899999999999999" customHeight="1" x14ac:dyDescent="0.25">
      <c r="N7" s="155" t="s">
        <v>498</v>
      </c>
      <c r="O7" s="156"/>
    </row>
    <row r="8" spans="1:15" ht="17.100000000000001" customHeight="1" x14ac:dyDescent="0.25">
      <c r="N8" s="1" t="s">
        <v>4</v>
      </c>
      <c r="O8" s="2" t="s">
        <v>5</v>
      </c>
    </row>
    <row r="9" spans="1:15" ht="15" x14ac:dyDescent="0.25">
      <c r="N9" s="154" t="s">
        <v>493</v>
      </c>
      <c r="O9" s="154"/>
    </row>
    <row r="10" spans="1:15" ht="15" x14ac:dyDescent="0.25"/>
    <row r="11" spans="1:15" ht="12.75" customHeight="1" x14ac:dyDescent="0.25">
      <c r="A11" s="150" t="s">
        <v>405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3"/>
    </row>
    <row r="12" spans="1:15" ht="12.75" customHeight="1" x14ac:dyDescent="0.25">
      <c r="A12" s="150" t="s">
        <v>406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48" t="s">
        <v>6</v>
      </c>
    </row>
    <row r="13" spans="1:15" ht="15" x14ac:dyDescent="0.25">
      <c r="O13" s="149"/>
    </row>
    <row r="14" spans="1:15" ht="11.45" customHeight="1" x14ac:dyDescent="0.25">
      <c r="B14" s="151" t="s">
        <v>494</v>
      </c>
      <c r="C14" s="151"/>
      <c r="D14" s="151"/>
      <c r="N14" s="133" t="s">
        <v>7</v>
      </c>
      <c r="O14" s="4" t="s">
        <v>495</v>
      </c>
    </row>
    <row r="15" spans="1:15" ht="11.45" customHeight="1" x14ac:dyDescent="0.25">
      <c r="A15" s="134" t="s">
        <v>8</v>
      </c>
      <c r="N15" s="133" t="s">
        <v>9</v>
      </c>
      <c r="O15" s="5" t="s">
        <v>51</v>
      </c>
    </row>
    <row r="16" spans="1:15" ht="22.7" customHeight="1" x14ac:dyDescent="0.25">
      <c r="A16" s="134" t="s">
        <v>10</v>
      </c>
      <c r="B16" s="138" t="s">
        <v>49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N16" s="133" t="s">
        <v>11</v>
      </c>
      <c r="O16" s="5" t="s">
        <v>52</v>
      </c>
    </row>
    <row r="17" spans="1:15" ht="11.45" customHeight="1" x14ac:dyDescent="0.25">
      <c r="N17" s="133" t="s">
        <v>9</v>
      </c>
      <c r="O17" s="5" t="s">
        <v>53</v>
      </c>
    </row>
    <row r="18" spans="1:15" ht="11.45" customHeight="1" x14ac:dyDescent="0.25">
      <c r="N18" s="133" t="s">
        <v>12</v>
      </c>
      <c r="O18" s="5" t="s">
        <v>54</v>
      </c>
    </row>
    <row r="19" spans="1:15" ht="22.7" customHeight="1" x14ac:dyDescent="0.25">
      <c r="A19" s="134" t="s">
        <v>13</v>
      </c>
      <c r="B19" s="138" t="s">
        <v>50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N19" s="133" t="s">
        <v>14</v>
      </c>
      <c r="O19" s="5" t="s">
        <v>55</v>
      </c>
    </row>
    <row r="20" spans="1:15" ht="11.45" customHeight="1" x14ac:dyDescent="0.25">
      <c r="A20" s="134" t="s">
        <v>15</v>
      </c>
      <c r="N20" s="133" t="s">
        <v>16</v>
      </c>
      <c r="O20" s="6" t="s">
        <v>17</v>
      </c>
    </row>
    <row r="21" spans="1:15" ht="15" x14ac:dyDescent="0.25"/>
    <row r="22" spans="1:15" ht="15" x14ac:dyDescent="0.25">
      <c r="A22" s="139" t="s">
        <v>18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</row>
    <row r="23" spans="1:15" ht="15" x14ac:dyDescent="0.25"/>
    <row r="24" spans="1:15" ht="15.75" customHeight="1" x14ac:dyDescent="0.25">
      <c r="A24" s="140" t="s">
        <v>19</v>
      </c>
      <c r="B24" s="143" t="s">
        <v>20</v>
      </c>
      <c r="C24" s="143" t="s">
        <v>21</v>
      </c>
      <c r="D24" s="143" t="s">
        <v>22</v>
      </c>
      <c r="E24" s="143" t="s">
        <v>23</v>
      </c>
      <c r="F24" s="143" t="s">
        <v>24</v>
      </c>
      <c r="G24" s="143" t="s">
        <v>25</v>
      </c>
      <c r="H24" s="143" t="s">
        <v>26</v>
      </c>
      <c r="I24" s="143" t="s">
        <v>58</v>
      </c>
      <c r="J24" s="143" t="s">
        <v>27</v>
      </c>
      <c r="K24" s="143" t="s">
        <v>28</v>
      </c>
      <c r="L24" s="135" t="s">
        <v>29</v>
      </c>
      <c r="M24" s="136"/>
      <c r="N24" s="136"/>
      <c r="O24" s="137"/>
    </row>
    <row r="25" spans="1:15" ht="26.45" customHeight="1" x14ac:dyDescent="0.25">
      <c r="A25" s="141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7" t="s">
        <v>56</v>
      </c>
      <c r="M25" s="7" t="s">
        <v>57</v>
      </c>
      <c r="N25" s="7" t="s">
        <v>407</v>
      </c>
      <c r="O25" s="146" t="s">
        <v>30</v>
      </c>
    </row>
    <row r="26" spans="1:15" ht="34.15" customHeight="1" x14ac:dyDescent="0.25">
      <c r="A26" s="142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8" t="s">
        <v>31</v>
      </c>
      <c r="M26" s="8" t="s">
        <v>32</v>
      </c>
      <c r="N26" s="8" t="s">
        <v>33</v>
      </c>
      <c r="O26" s="147"/>
    </row>
    <row r="27" spans="1:15" ht="11.45" customHeight="1" x14ac:dyDescent="0.25">
      <c r="A27" s="129" t="s">
        <v>34</v>
      </c>
      <c r="B27" s="9" t="s">
        <v>35</v>
      </c>
      <c r="C27" s="9" t="s">
        <v>36</v>
      </c>
      <c r="D27" s="9" t="s">
        <v>37</v>
      </c>
      <c r="E27" s="9" t="s">
        <v>38</v>
      </c>
      <c r="F27" s="9" t="s">
        <v>39</v>
      </c>
      <c r="G27" s="9" t="s">
        <v>39</v>
      </c>
      <c r="H27" s="9" t="s">
        <v>39</v>
      </c>
      <c r="I27" s="9" t="s">
        <v>39</v>
      </c>
      <c r="J27" s="9" t="s">
        <v>39</v>
      </c>
      <c r="K27" s="9" t="s">
        <v>39</v>
      </c>
      <c r="L27" s="9" t="s">
        <v>40</v>
      </c>
      <c r="M27" s="9" t="s">
        <v>41</v>
      </c>
      <c r="N27" s="9" t="s">
        <v>42</v>
      </c>
      <c r="O27" s="10" t="s">
        <v>43</v>
      </c>
    </row>
    <row r="28" spans="1:15" ht="11.45" customHeight="1" x14ac:dyDescent="0.25">
      <c r="A28" s="11" t="s">
        <v>44</v>
      </c>
      <c r="B28" s="12" t="s">
        <v>45</v>
      </c>
      <c r="C28" s="13" t="s">
        <v>46</v>
      </c>
      <c r="D28" s="13" t="s">
        <v>46</v>
      </c>
      <c r="E28" s="13" t="s">
        <v>46</v>
      </c>
      <c r="F28" s="13" t="s">
        <v>46</v>
      </c>
      <c r="G28" s="13" t="s">
        <v>46</v>
      </c>
      <c r="H28" s="13" t="s">
        <v>46</v>
      </c>
      <c r="I28" s="13" t="s">
        <v>46</v>
      </c>
      <c r="J28" s="13" t="s">
        <v>46</v>
      </c>
      <c r="K28" s="13" t="s">
        <v>46</v>
      </c>
      <c r="L28" s="14">
        <v>1005185.78</v>
      </c>
      <c r="M28" s="14"/>
      <c r="N28" s="14"/>
      <c r="O28" s="15"/>
    </row>
    <row r="29" spans="1:15" ht="11.45" customHeight="1" x14ac:dyDescent="0.25">
      <c r="A29" s="11" t="s">
        <v>47</v>
      </c>
      <c r="B29" s="131" t="s">
        <v>48</v>
      </c>
      <c r="C29" s="16" t="s">
        <v>46</v>
      </c>
      <c r="D29" s="16" t="s">
        <v>46</v>
      </c>
      <c r="E29" s="16" t="s">
        <v>46</v>
      </c>
      <c r="F29" s="16" t="s">
        <v>46</v>
      </c>
      <c r="G29" s="16" t="s">
        <v>46</v>
      </c>
      <c r="H29" s="16" t="s">
        <v>46</v>
      </c>
      <c r="I29" s="16" t="s">
        <v>46</v>
      </c>
      <c r="J29" s="16" t="s">
        <v>46</v>
      </c>
      <c r="K29" s="16" t="s">
        <v>46</v>
      </c>
      <c r="L29" s="17"/>
      <c r="M29" s="17"/>
      <c r="N29" s="17"/>
      <c r="O29" s="18"/>
    </row>
    <row r="30" spans="1:15" ht="34.15" customHeight="1" x14ac:dyDescent="0.25">
      <c r="A30" s="132" t="s">
        <v>408</v>
      </c>
      <c r="B30" s="19" t="s">
        <v>62</v>
      </c>
      <c r="C30" s="20" t="s">
        <v>63</v>
      </c>
      <c r="D30" s="21" t="s">
        <v>63</v>
      </c>
      <c r="E30" s="21" t="s">
        <v>64</v>
      </c>
      <c r="F30" s="21" t="s">
        <v>65</v>
      </c>
      <c r="G30" s="21" t="s">
        <v>66</v>
      </c>
      <c r="H30" s="21" t="s">
        <v>63</v>
      </c>
      <c r="I30" s="21" t="s">
        <v>63</v>
      </c>
      <c r="J30" s="21" t="s">
        <v>67</v>
      </c>
      <c r="K30" s="21" t="s">
        <v>68</v>
      </c>
      <c r="L30" s="17">
        <v>402106453.48000002</v>
      </c>
      <c r="M30" s="17">
        <v>383619692</v>
      </c>
      <c r="N30" s="17">
        <v>375687516</v>
      </c>
      <c r="O30" s="18"/>
    </row>
    <row r="31" spans="1:15" ht="34.15" customHeight="1" x14ac:dyDescent="0.25">
      <c r="A31" s="22" t="s">
        <v>438</v>
      </c>
      <c r="B31" s="23" t="s">
        <v>439</v>
      </c>
      <c r="C31" s="21" t="s">
        <v>440</v>
      </c>
      <c r="D31" s="21" t="s">
        <v>63</v>
      </c>
      <c r="E31" s="21" t="s">
        <v>64</v>
      </c>
      <c r="F31" s="21" t="s">
        <v>65</v>
      </c>
      <c r="G31" s="21" t="s">
        <v>66</v>
      </c>
      <c r="H31" s="21" t="s">
        <v>63</v>
      </c>
      <c r="I31" s="21" t="s">
        <v>440</v>
      </c>
      <c r="J31" s="21" t="s">
        <v>67</v>
      </c>
      <c r="K31" s="21" t="s">
        <v>68</v>
      </c>
      <c r="L31" s="24">
        <v>550000</v>
      </c>
      <c r="M31" s="24">
        <v>550000</v>
      </c>
      <c r="N31" s="24">
        <v>550000</v>
      </c>
      <c r="O31" s="18"/>
    </row>
    <row r="32" spans="1:15" ht="34.15" customHeight="1" x14ac:dyDescent="0.25">
      <c r="A32" s="22" t="s">
        <v>441</v>
      </c>
      <c r="B32" s="23" t="s">
        <v>442</v>
      </c>
      <c r="C32" s="21" t="s">
        <v>440</v>
      </c>
      <c r="D32" s="21" t="s">
        <v>443</v>
      </c>
      <c r="E32" s="21" t="s">
        <v>64</v>
      </c>
      <c r="F32" s="21" t="s">
        <v>69</v>
      </c>
      <c r="G32" s="21" t="s">
        <v>35</v>
      </c>
      <c r="H32" s="21" t="s">
        <v>443</v>
      </c>
      <c r="I32" s="21" t="s">
        <v>440</v>
      </c>
      <c r="J32" s="21" t="s">
        <v>67</v>
      </c>
      <c r="K32" s="21" t="s">
        <v>68</v>
      </c>
      <c r="L32" s="24">
        <v>550000</v>
      </c>
      <c r="M32" s="24">
        <v>550000</v>
      </c>
      <c r="N32" s="24">
        <v>550000</v>
      </c>
      <c r="O32" s="18"/>
    </row>
    <row r="33" spans="1:15" ht="34.15" customHeight="1" x14ac:dyDescent="0.25">
      <c r="A33" s="110" t="s">
        <v>444</v>
      </c>
      <c r="B33" s="111" t="s">
        <v>445</v>
      </c>
      <c r="C33" s="112" t="s">
        <v>446</v>
      </c>
      <c r="D33" s="113" t="s">
        <v>63</v>
      </c>
      <c r="E33" s="113" t="s">
        <v>64</v>
      </c>
      <c r="F33" s="113" t="s">
        <v>65</v>
      </c>
      <c r="G33" s="113" t="s">
        <v>66</v>
      </c>
      <c r="H33" s="113" t="s">
        <v>63</v>
      </c>
      <c r="I33" s="113" t="s">
        <v>446</v>
      </c>
      <c r="J33" s="113" t="s">
        <v>67</v>
      </c>
      <c r="K33" s="113" t="s">
        <v>68</v>
      </c>
      <c r="L33" s="114">
        <v>381792693.48000002</v>
      </c>
      <c r="M33" s="114">
        <v>368833582</v>
      </c>
      <c r="N33" s="114">
        <v>360901406</v>
      </c>
      <c r="O33" s="115"/>
    </row>
    <row r="34" spans="1:15" ht="11.1" customHeight="1" x14ac:dyDescent="0.25">
      <c r="A34" s="116" t="s">
        <v>70</v>
      </c>
      <c r="B34" s="117"/>
      <c r="C34" s="25"/>
      <c r="D34" s="118"/>
      <c r="E34" s="118"/>
      <c r="F34" s="118"/>
      <c r="G34" s="118"/>
      <c r="H34" s="118"/>
      <c r="I34" s="118"/>
      <c r="J34" s="118"/>
      <c r="K34" s="118"/>
      <c r="L34" s="119"/>
      <c r="M34" s="119"/>
      <c r="N34" s="119"/>
      <c r="O34" s="120"/>
    </row>
    <row r="35" spans="1:15" ht="34.15" customHeight="1" x14ac:dyDescent="0.25">
      <c r="A35" s="121" t="s">
        <v>447</v>
      </c>
      <c r="B35" s="111" t="s">
        <v>448</v>
      </c>
      <c r="C35" s="112" t="s">
        <v>446</v>
      </c>
      <c r="D35" s="113" t="s">
        <v>449</v>
      </c>
      <c r="E35" s="113" t="s">
        <v>64</v>
      </c>
      <c r="F35" s="113" t="s">
        <v>65</v>
      </c>
      <c r="G35" s="113" t="s">
        <v>37</v>
      </c>
      <c r="H35" s="113" t="s">
        <v>449</v>
      </c>
      <c r="I35" s="113" t="s">
        <v>446</v>
      </c>
      <c r="J35" s="113" t="s">
        <v>67</v>
      </c>
      <c r="K35" s="113" t="s">
        <v>68</v>
      </c>
      <c r="L35" s="114">
        <v>364842693.48000002</v>
      </c>
      <c r="M35" s="114">
        <v>356183582</v>
      </c>
      <c r="N35" s="114">
        <v>348251406</v>
      </c>
      <c r="O35" s="115"/>
    </row>
    <row r="36" spans="1:15" ht="22.7" customHeight="1" x14ac:dyDescent="0.25">
      <c r="A36" s="121" t="s">
        <v>450</v>
      </c>
      <c r="B36" s="111" t="s">
        <v>0</v>
      </c>
      <c r="C36" s="112" t="s">
        <v>0</v>
      </c>
      <c r="D36" s="113" t="s">
        <v>449</v>
      </c>
      <c r="E36" s="113" t="s">
        <v>78</v>
      </c>
      <c r="F36" s="113" t="s">
        <v>451</v>
      </c>
      <c r="G36" s="113" t="s">
        <v>37</v>
      </c>
      <c r="H36" s="113" t="s">
        <v>449</v>
      </c>
      <c r="I36" s="113" t="s">
        <v>446</v>
      </c>
      <c r="J36" s="113" t="s">
        <v>67</v>
      </c>
      <c r="K36" s="113" t="s">
        <v>68</v>
      </c>
      <c r="L36" s="114">
        <v>38854182.479999997</v>
      </c>
      <c r="M36" s="114">
        <v>38410420</v>
      </c>
      <c r="N36" s="114">
        <v>38410420</v>
      </c>
      <c r="O36" s="115"/>
    </row>
    <row r="37" spans="1:15" ht="22.7" customHeight="1" x14ac:dyDescent="0.25">
      <c r="A37" s="121" t="s">
        <v>450</v>
      </c>
      <c r="B37" s="111" t="s">
        <v>0</v>
      </c>
      <c r="C37" s="112" t="s">
        <v>0</v>
      </c>
      <c r="D37" s="113" t="s">
        <v>449</v>
      </c>
      <c r="E37" s="113" t="s">
        <v>77</v>
      </c>
      <c r="F37" s="113" t="s">
        <v>451</v>
      </c>
      <c r="G37" s="113" t="s">
        <v>37</v>
      </c>
      <c r="H37" s="113" t="s">
        <v>449</v>
      </c>
      <c r="I37" s="113" t="s">
        <v>446</v>
      </c>
      <c r="J37" s="113" t="s">
        <v>67</v>
      </c>
      <c r="K37" s="113" t="s">
        <v>68</v>
      </c>
      <c r="L37" s="114">
        <v>26058510</v>
      </c>
      <c r="M37" s="114">
        <v>26058510</v>
      </c>
      <c r="N37" s="114">
        <v>26058510</v>
      </c>
      <c r="O37" s="115"/>
    </row>
    <row r="38" spans="1:15" ht="22.7" customHeight="1" x14ac:dyDescent="0.25">
      <c r="A38" s="121" t="s">
        <v>450</v>
      </c>
      <c r="B38" s="111" t="s">
        <v>0</v>
      </c>
      <c r="C38" s="112" t="s">
        <v>0</v>
      </c>
      <c r="D38" s="113" t="s">
        <v>449</v>
      </c>
      <c r="E38" s="113" t="s">
        <v>76</v>
      </c>
      <c r="F38" s="113" t="s">
        <v>451</v>
      </c>
      <c r="G38" s="113" t="s">
        <v>37</v>
      </c>
      <c r="H38" s="113" t="s">
        <v>449</v>
      </c>
      <c r="I38" s="113" t="s">
        <v>446</v>
      </c>
      <c r="J38" s="113" t="s">
        <v>67</v>
      </c>
      <c r="K38" s="113" t="s">
        <v>68</v>
      </c>
      <c r="L38" s="114">
        <v>49671040</v>
      </c>
      <c r="M38" s="114">
        <v>49671040</v>
      </c>
      <c r="N38" s="114">
        <v>49671040</v>
      </c>
      <c r="O38" s="115"/>
    </row>
    <row r="39" spans="1:15" ht="22.7" customHeight="1" x14ac:dyDescent="0.25">
      <c r="A39" s="121" t="s">
        <v>450</v>
      </c>
      <c r="B39" s="111" t="s">
        <v>0</v>
      </c>
      <c r="C39" s="112" t="s">
        <v>0</v>
      </c>
      <c r="D39" s="113" t="s">
        <v>449</v>
      </c>
      <c r="E39" s="113" t="s">
        <v>75</v>
      </c>
      <c r="F39" s="113" t="s">
        <v>451</v>
      </c>
      <c r="G39" s="113" t="s">
        <v>37</v>
      </c>
      <c r="H39" s="113" t="s">
        <v>449</v>
      </c>
      <c r="I39" s="113" t="s">
        <v>446</v>
      </c>
      <c r="J39" s="113" t="s">
        <v>67</v>
      </c>
      <c r="K39" s="113" t="s">
        <v>68</v>
      </c>
      <c r="L39" s="114">
        <v>127450486</v>
      </c>
      <c r="M39" s="114">
        <v>127342950</v>
      </c>
      <c r="N39" s="114">
        <v>127342950</v>
      </c>
      <c r="O39" s="115"/>
    </row>
    <row r="40" spans="1:15" ht="22.7" customHeight="1" x14ac:dyDescent="0.25">
      <c r="A40" s="121" t="s">
        <v>450</v>
      </c>
      <c r="B40" s="111" t="s">
        <v>0</v>
      </c>
      <c r="C40" s="112" t="s">
        <v>0</v>
      </c>
      <c r="D40" s="113" t="s">
        <v>449</v>
      </c>
      <c r="E40" s="113" t="s">
        <v>74</v>
      </c>
      <c r="F40" s="113" t="s">
        <v>72</v>
      </c>
      <c r="G40" s="113" t="s">
        <v>37</v>
      </c>
      <c r="H40" s="113" t="s">
        <v>449</v>
      </c>
      <c r="I40" s="113" t="s">
        <v>446</v>
      </c>
      <c r="J40" s="113" t="s">
        <v>67</v>
      </c>
      <c r="K40" s="113" t="s">
        <v>68</v>
      </c>
      <c r="L40" s="114">
        <v>5336150</v>
      </c>
      <c r="M40" s="114">
        <v>5336150</v>
      </c>
      <c r="N40" s="114">
        <v>5336150</v>
      </c>
      <c r="O40" s="115"/>
    </row>
    <row r="41" spans="1:15" ht="22.7" customHeight="1" x14ac:dyDescent="0.25">
      <c r="A41" s="121" t="s">
        <v>450</v>
      </c>
      <c r="B41" s="111" t="s">
        <v>0</v>
      </c>
      <c r="C41" s="112" t="s">
        <v>0</v>
      </c>
      <c r="D41" s="113" t="s">
        <v>449</v>
      </c>
      <c r="E41" s="113" t="s">
        <v>73</v>
      </c>
      <c r="F41" s="113" t="s">
        <v>72</v>
      </c>
      <c r="G41" s="113" t="s">
        <v>37</v>
      </c>
      <c r="H41" s="113" t="s">
        <v>449</v>
      </c>
      <c r="I41" s="113" t="s">
        <v>446</v>
      </c>
      <c r="J41" s="113" t="s">
        <v>67</v>
      </c>
      <c r="K41" s="113" t="s">
        <v>68</v>
      </c>
      <c r="L41" s="114">
        <v>47757140</v>
      </c>
      <c r="M41" s="114">
        <v>41683450</v>
      </c>
      <c r="N41" s="114">
        <v>41683450</v>
      </c>
      <c r="O41" s="115"/>
    </row>
    <row r="42" spans="1:15" ht="22.7" customHeight="1" x14ac:dyDescent="0.25">
      <c r="A42" s="121" t="s">
        <v>450</v>
      </c>
      <c r="B42" s="111" t="s">
        <v>0</v>
      </c>
      <c r="C42" s="112" t="s">
        <v>0</v>
      </c>
      <c r="D42" s="113" t="s">
        <v>449</v>
      </c>
      <c r="E42" s="113" t="s">
        <v>71</v>
      </c>
      <c r="F42" s="113" t="s">
        <v>72</v>
      </c>
      <c r="G42" s="113" t="s">
        <v>37</v>
      </c>
      <c r="H42" s="113" t="s">
        <v>449</v>
      </c>
      <c r="I42" s="113" t="s">
        <v>446</v>
      </c>
      <c r="J42" s="113" t="s">
        <v>67</v>
      </c>
      <c r="K42" s="113" t="s">
        <v>68</v>
      </c>
      <c r="L42" s="114">
        <v>33626290</v>
      </c>
      <c r="M42" s="114">
        <v>32805090</v>
      </c>
      <c r="N42" s="114">
        <v>32805090</v>
      </c>
      <c r="O42" s="115"/>
    </row>
    <row r="43" spans="1:15" ht="22.7" customHeight="1" x14ac:dyDescent="0.25">
      <c r="A43" s="121" t="s">
        <v>450</v>
      </c>
      <c r="B43" s="111" t="s">
        <v>0</v>
      </c>
      <c r="C43" s="112" t="s">
        <v>0</v>
      </c>
      <c r="D43" s="113" t="s">
        <v>449</v>
      </c>
      <c r="E43" s="113" t="s">
        <v>80</v>
      </c>
      <c r="F43" s="113" t="s">
        <v>451</v>
      </c>
      <c r="G43" s="113" t="s">
        <v>37</v>
      </c>
      <c r="H43" s="113" t="s">
        <v>449</v>
      </c>
      <c r="I43" s="113" t="s">
        <v>446</v>
      </c>
      <c r="J43" s="113" t="s">
        <v>67</v>
      </c>
      <c r="K43" s="113" t="s">
        <v>68</v>
      </c>
      <c r="L43" s="114">
        <v>8235150</v>
      </c>
      <c r="M43" s="114">
        <v>8235150</v>
      </c>
      <c r="N43" s="114"/>
      <c r="O43" s="115"/>
    </row>
    <row r="44" spans="1:15" ht="22.7" customHeight="1" x14ac:dyDescent="0.25">
      <c r="A44" s="121" t="s">
        <v>450</v>
      </c>
      <c r="B44" s="111" t="s">
        <v>0</v>
      </c>
      <c r="C44" s="112" t="s">
        <v>0</v>
      </c>
      <c r="D44" s="113" t="s">
        <v>449</v>
      </c>
      <c r="E44" s="113" t="s">
        <v>79</v>
      </c>
      <c r="F44" s="113" t="s">
        <v>451</v>
      </c>
      <c r="G44" s="113" t="s">
        <v>37</v>
      </c>
      <c r="H44" s="113" t="s">
        <v>449</v>
      </c>
      <c r="I44" s="113" t="s">
        <v>446</v>
      </c>
      <c r="J44" s="113" t="s">
        <v>67</v>
      </c>
      <c r="K44" s="113" t="s">
        <v>68</v>
      </c>
      <c r="L44" s="114">
        <v>27853745</v>
      </c>
      <c r="M44" s="114">
        <v>26640822</v>
      </c>
      <c r="N44" s="114">
        <v>26943796</v>
      </c>
      <c r="O44" s="115"/>
    </row>
    <row r="45" spans="1:15" ht="34.15" customHeight="1" x14ac:dyDescent="0.25">
      <c r="A45" s="22" t="s">
        <v>452</v>
      </c>
      <c r="B45" s="23" t="s">
        <v>453</v>
      </c>
      <c r="C45" s="21" t="s">
        <v>446</v>
      </c>
      <c r="D45" s="21" t="s">
        <v>454</v>
      </c>
      <c r="E45" s="21" t="s">
        <v>64</v>
      </c>
      <c r="F45" s="21" t="s">
        <v>69</v>
      </c>
      <c r="G45" s="21" t="s">
        <v>35</v>
      </c>
      <c r="H45" s="21" t="s">
        <v>454</v>
      </c>
      <c r="I45" s="21" t="s">
        <v>446</v>
      </c>
      <c r="J45" s="21" t="s">
        <v>67</v>
      </c>
      <c r="K45" s="21" t="s">
        <v>68</v>
      </c>
      <c r="L45" s="24">
        <v>250000</v>
      </c>
      <c r="M45" s="24">
        <v>250000</v>
      </c>
      <c r="N45" s="24">
        <v>250000</v>
      </c>
      <c r="O45" s="18"/>
    </row>
    <row r="46" spans="1:15" ht="34.15" customHeight="1" x14ac:dyDescent="0.25">
      <c r="A46" s="22" t="s">
        <v>455</v>
      </c>
      <c r="B46" s="23" t="s">
        <v>456</v>
      </c>
      <c r="C46" s="21" t="s">
        <v>446</v>
      </c>
      <c r="D46" s="21" t="s">
        <v>449</v>
      </c>
      <c r="E46" s="21" t="s">
        <v>64</v>
      </c>
      <c r="F46" s="21" t="s">
        <v>457</v>
      </c>
      <c r="G46" s="21" t="s">
        <v>35</v>
      </c>
      <c r="H46" s="21" t="s">
        <v>449</v>
      </c>
      <c r="I46" s="21" t="s">
        <v>446</v>
      </c>
      <c r="J46" s="21" t="s">
        <v>67</v>
      </c>
      <c r="K46" s="21" t="s">
        <v>68</v>
      </c>
      <c r="L46" s="24">
        <v>16700000</v>
      </c>
      <c r="M46" s="24">
        <v>12400000</v>
      </c>
      <c r="N46" s="24">
        <v>12400000</v>
      </c>
      <c r="O46" s="18"/>
    </row>
    <row r="47" spans="1:15" ht="34.15" customHeight="1" x14ac:dyDescent="0.25">
      <c r="A47" s="22" t="s">
        <v>458</v>
      </c>
      <c r="B47" s="23" t="s">
        <v>459</v>
      </c>
      <c r="C47" s="21" t="s">
        <v>460</v>
      </c>
      <c r="D47" s="21" t="s">
        <v>63</v>
      </c>
      <c r="E47" s="21" t="s">
        <v>64</v>
      </c>
      <c r="F47" s="21" t="s">
        <v>65</v>
      </c>
      <c r="G47" s="21" t="s">
        <v>66</v>
      </c>
      <c r="H47" s="21" t="s">
        <v>63</v>
      </c>
      <c r="I47" s="21" t="s">
        <v>460</v>
      </c>
      <c r="J47" s="21" t="s">
        <v>67</v>
      </c>
      <c r="K47" s="21" t="s">
        <v>68</v>
      </c>
      <c r="L47" s="24">
        <v>19763760</v>
      </c>
      <c r="M47" s="24">
        <v>14236110</v>
      </c>
      <c r="N47" s="24">
        <v>14236110</v>
      </c>
      <c r="O47" s="18"/>
    </row>
    <row r="48" spans="1:15" ht="22.7" customHeight="1" x14ac:dyDescent="0.25">
      <c r="A48" s="22" t="s">
        <v>461</v>
      </c>
      <c r="B48" s="23" t="s">
        <v>462</v>
      </c>
      <c r="C48" s="21" t="s">
        <v>460</v>
      </c>
      <c r="D48" s="21" t="s">
        <v>463</v>
      </c>
      <c r="E48" s="21" t="s">
        <v>81</v>
      </c>
      <c r="F48" s="21" t="s">
        <v>65</v>
      </c>
      <c r="G48" s="21" t="s">
        <v>38</v>
      </c>
      <c r="H48" s="21" t="s">
        <v>463</v>
      </c>
      <c r="I48" s="21" t="s">
        <v>460</v>
      </c>
      <c r="J48" s="21" t="s">
        <v>67</v>
      </c>
      <c r="K48" s="21" t="s">
        <v>68</v>
      </c>
      <c r="L48" s="24">
        <v>1307600</v>
      </c>
      <c r="M48" s="24">
        <v>896000</v>
      </c>
      <c r="N48" s="24">
        <v>896000</v>
      </c>
      <c r="O48" s="18"/>
    </row>
    <row r="49" spans="1:15" ht="22.7" customHeight="1" x14ac:dyDescent="0.25">
      <c r="A49" s="22" t="s">
        <v>461</v>
      </c>
      <c r="B49" s="23" t="s">
        <v>462</v>
      </c>
      <c r="C49" s="21" t="s">
        <v>460</v>
      </c>
      <c r="D49" s="21" t="s">
        <v>463</v>
      </c>
      <c r="E49" s="21" t="s">
        <v>82</v>
      </c>
      <c r="F49" s="21" t="s">
        <v>65</v>
      </c>
      <c r="G49" s="21" t="s">
        <v>38</v>
      </c>
      <c r="H49" s="21" t="s">
        <v>463</v>
      </c>
      <c r="I49" s="21" t="s">
        <v>460</v>
      </c>
      <c r="J49" s="21" t="s">
        <v>67</v>
      </c>
      <c r="K49" s="21" t="s">
        <v>68</v>
      </c>
      <c r="L49" s="24">
        <v>130760</v>
      </c>
      <c r="M49" s="24">
        <v>89600</v>
      </c>
      <c r="N49" s="24">
        <v>89600</v>
      </c>
      <c r="O49" s="18"/>
    </row>
    <row r="50" spans="1:15" ht="22.7" customHeight="1" x14ac:dyDescent="0.25">
      <c r="A50" s="22" t="s">
        <v>461</v>
      </c>
      <c r="B50" s="23" t="s">
        <v>462</v>
      </c>
      <c r="C50" s="21" t="s">
        <v>460</v>
      </c>
      <c r="D50" s="21" t="s">
        <v>463</v>
      </c>
      <c r="E50" s="21" t="s">
        <v>83</v>
      </c>
      <c r="F50" s="21" t="s">
        <v>65</v>
      </c>
      <c r="G50" s="21" t="s">
        <v>38</v>
      </c>
      <c r="H50" s="21" t="s">
        <v>463</v>
      </c>
      <c r="I50" s="21" t="s">
        <v>460</v>
      </c>
      <c r="J50" s="21" t="s">
        <v>67</v>
      </c>
      <c r="K50" s="21" t="s">
        <v>68</v>
      </c>
      <c r="L50" s="24">
        <v>5000</v>
      </c>
      <c r="M50" s="24">
        <v>5000</v>
      </c>
      <c r="N50" s="24">
        <v>5000</v>
      </c>
      <c r="O50" s="18"/>
    </row>
    <row r="51" spans="1:15" ht="22.7" customHeight="1" x14ac:dyDescent="0.25">
      <c r="A51" s="22" t="s">
        <v>461</v>
      </c>
      <c r="B51" s="23" t="s">
        <v>462</v>
      </c>
      <c r="C51" s="21" t="s">
        <v>460</v>
      </c>
      <c r="D51" s="21" t="s">
        <v>463</v>
      </c>
      <c r="E51" s="21" t="s">
        <v>84</v>
      </c>
      <c r="F51" s="21" t="s">
        <v>65</v>
      </c>
      <c r="G51" s="21" t="s">
        <v>38</v>
      </c>
      <c r="H51" s="21" t="s">
        <v>463</v>
      </c>
      <c r="I51" s="21" t="s">
        <v>460</v>
      </c>
      <c r="J51" s="21" t="s">
        <v>67</v>
      </c>
      <c r="K51" s="21" t="s">
        <v>68</v>
      </c>
      <c r="L51" s="24">
        <v>4433940</v>
      </c>
      <c r="M51" s="24">
        <v>4433940</v>
      </c>
      <c r="N51" s="24">
        <v>4433940</v>
      </c>
      <c r="O51" s="18"/>
    </row>
    <row r="52" spans="1:15" ht="22.7" customHeight="1" x14ac:dyDescent="0.25">
      <c r="A52" s="22" t="s">
        <v>461</v>
      </c>
      <c r="B52" s="23" t="s">
        <v>475</v>
      </c>
      <c r="C52" s="21" t="s">
        <v>460</v>
      </c>
      <c r="D52" s="21" t="s">
        <v>476</v>
      </c>
      <c r="E52" s="21" t="s">
        <v>477</v>
      </c>
      <c r="F52" s="21" t="s">
        <v>65</v>
      </c>
      <c r="G52" s="21" t="s">
        <v>38</v>
      </c>
      <c r="H52" s="21" t="s">
        <v>476</v>
      </c>
      <c r="I52" s="21" t="s">
        <v>460</v>
      </c>
      <c r="J52" s="21" t="s">
        <v>67</v>
      </c>
      <c r="K52" s="21" t="s">
        <v>68</v>
      </c>
      <c r="L52" s="24">
        <v>5074890</v>
      </c>
      <c r="M52" s="24"/>
      <c r="N52" s="24"/>
      <c r="O52" s="18"/>
    </row>
    <row r="53" spans="1:15" ht="22.7" customHeight="1" x14ac:dyDescent="0.25">
      <c r="A53" s="22" t="s">
        <v>461</v>
      </c>
      <c r="B53" s="23" t="s">
        <v>462</v>
      </c>
      <c r="C53" s="21" t="s">
        <v>460</v>
      </c>
      <c r="D53" s="21" t="s">
        <v>463</v>
      </c>
      <c r="E53" s="21" t="s">
        <v>85</v>
      </c>
      <c r="F53" s="21" t="s">
        <v>65</v>
      </c>
      <c r="G53" s="21" t="s">
        <v>38</v>
      </c>
      <c r="H53" s="21" t="s">
        <v>463</v>
      </c>
      <c r="I53" s="21" t="s">
        <v>460</v>
      </c>
      <c r="J53" s="21" t="s">
        <v>67</v>
      </c>
      <c r="K53" s="21" t="s">
        <v>68</v>
      </c>
      <c r="L53" s="24">
        <v>2422190</v>
      </c>
      <c r="M53" s="24">
        <v>2422190</v>
      </c>
      <c r="N53" s="24">
        <v>2422190</v>
      </c>
      <c r="O53" s="18"/>
    </row>
    <row r="54" spans="1:15" ht="22.7" customHeight="1" x14ac:dyDescent="0.25">
      <c r="A54" s="22" t="s">
        <v>461</v>
      </c>
      <c r="B54" s="23" t="s">
        <v>462</v>
      </c>
      <c r="C54" s="21" t="s">
        <v>460</v>
      </c>
      <c r="D54" s="21" t="s">
        <v>463</v>
      </c>
      <c r="E54" s="21" t="s">
        <v>86</v>
      </c>
      <c r="F54" s="21" t="s">
        <v>65</v>
      </c>
      <c r="G54" s="21" t="s">
        <v>38</v>
      </c>
      <c r="H54" s="21" t="s">
        <v>463</v>
      </c>
      <c r="I54" s="21" t="s">
        <v>460</v>
      </c>
      <c r="J54" s="21" t="s">
        <v>67</v>
      </c>
      <c r="K54" s="21" t="s">
        <v>68</v>
      </c>
      <c r="L54" s="24">
        <v>5036910</v>
      </c>
      <c r="M54" s="24">
        <v>5036910</v>
      </c>
      <c r="N54" s="24">
        <v>5036910</v>
      </c>
      <c r="O54" s="18"/>
    </row>
    <row r="55" spans="1:15" ht="22.7" customHeight="1" x14ac:dyDescent="0.25">
      <c r="A55" s="22" t="s">
        <v>461</v>
      </c>
      <c r="B55" s="23" t="s">
        <v>462</v>
      </c>
      <c r="C55" s="21" t="s">
        <v>460</v>
      </c>
      <c r="D55" s="21" t="s">
        <v>463</v>
      </c>
      <c r="E55" s="21" t="s">
        <v>87</v>
      </c>
      <c r="F55" s="21" t="s">
        <v>65</v>
      </c>
      <c r="G55" s="21" t="s">
        <v>38</v>
      </c>
      <c r="H55" s="21" t="s">
        <v>463</v>
      </c>
      <c r="I55" s="21" t="s">
        <v>460</v>
      </c>
      <c r="J55" s="21" t="s">
        <v>67</v>
      </c>
      <c r="K55" s="21" t="s">
        <v>68</v>
      </c>
      <c r="L55" s="24">
        <v>1352470</v>
      </c>
      <c r="M55" s="24">
        <v>1352470</v>
      </c>
      <c r="N55" s="24">
        <v>1352470</v>
      </c>
      <c r="O55" s="18"/>
    </row>
    <row r="56" spans="1:15" ht="34.15" customHeight="1" x14ac:dyDescent="0.25">
      <c r="A56" s="132" t="s">
        <v>88</v>
      </c>
      <c r="B56" s="19" t="s">
        <v>89</v>
      </c>
      <c r="C56" s="20" t="s">
        <v>63</v>
      </c>
      <c r="D56" s="21" t="s">
        <v>90</v>
      </c>
      <c r="E56" s="21" t="s">
        <v>64</v>
      </c>
      <c r="F56" s="21" t="s">
        <v>65</v>
      </c>
      <c r="G56" s="21" t="s">
        <v>36</v>
      </c>
      <c r="H56" s="21" t="s">
        <v>90</v>
      </c>
      <c r="I56" s="21" t="s">
        <v>63</v>
      </c>
      <c r="J56" s="21" t="s">
        <v>67</v>
      </c>
      <c r="K56" s="21" t="s">
        <v>68</v>
      </c>
      <c r="L56" s="17"/>
      <c r="M56" s="17"/>
      <c r="N56" s="17"/>
      <c r="O56" s="18"/>
    </row>
    <row r="57" spans="1:15" ht="34.15" customHeight="1" x14ac:dyDescent="0.25">
      <c r="A57" s="132" t="s">
        <v>91</v>
      </c>
      <c r="B57" s="19" t="s">
        <v>92</v>
      </c>
      <c r="C57" s="20" t="s">
        <v>90</v>
      </c>
      <c r="D57" s="21" t="s">
        <v>63</v>
      </c>
      <c r="E57" s="21" t="s">
        <v>64</v>
      </c>
      <c r="F57" s="21" t="s">
        <v>65</v>
      </c>
      <c r="G57" s="21" t="s">
        <v>66</v>
      </c>
      <c r="H57" s="21" t="s">
        <v>63</v>
      </c>
      <c r="I57" s="21" t="s">
        <v>90</v>
      </c>
      <c r="J57" s="21" t="s">
        <v>67</v>
      </c>
      <c r="K57" s="21" t="s">
        <v>68</v>
      </c>
      <c r="L57" s="17"/>
      <c r="M57" s="17"/>
      <c r="N57" s="17"/>
      <c r="O57" s="18"/>
    </row>
    <row r="58" spans="1:15" ht="22.7" customHeight="1" x14ac:dyDescent="0.25">
      <c r="A58" s="132" t="s">
        <v>91</v>
      </c>
      <c r="B58" s="19" t="s">
        <v>92</v>
      </c>
      <c r="C58" s="20" t="s">
        <v>90</v>
      </c>
      <c r="D58" s="21" t="s">
        <v>63</v>
      </c>
      <c r="E58" s="21" t="s">
        <v>73</v>
      </c>
      <c r="F58" s="21" t="s">
        <v>72</v>
      </c>
      <c r="G58" s="21" t="s">
        <v>37</v>
      </c>
      <c r="H58" s="21" t="s">
        <v>63</v>
      </c>
      <c r="I58" s="21" t="s">
        <v>90</v>
      </c>
      <c r="J58" s="21" t="s">
        <v>67</v>
      </c>
      <c r="K58" s="21" t="s">
        <v>68</v>
      </c>
      <c r="L58" s="17"/>
      <c r="M58" s="17"/>
      <c r="N58" s="17"/>
      <c r="O58" s="18"/>
    </row>
    <row r="59" spans="1:15" ht="22.7" customHeight="1" x14ac:dyDescent="0.25">
      <c r="A59" s="132" t="s">
        <v>91</v>
      </c>
      <c r="B59" s="19" t="s">
        <v>92</v>
      </c>
      <c r="C59" s="20" t="s">
        <v>90</v>
      </c>
      <c r="D59" s="21" t="s">
        <v>90</v>
      </c>
      <c r="E59" s="21" t="s">
        <v>73</v>
      </c>
      <c r="F59" s="21" t="s">
        <v>72</v>
      </c>
      <c r="G59" s="21" t="s">
        <v>37</v>
      </c>
      <c r="H59" s="21" t="s">
        <v>90</v>
      </c>
      <c r="I59" s="21" t="s">
        <v>90</v>
      </c>
      <c r="J59" s="21" t="s">
        <v>67</v>
      </c>
      <c r="K59" s="21" t="s">
        <v>68</v>
      </c>
      <c r="L59" s="17"/>
      <c r="M59" s="17"/>
      <c r="N59" s="17"/>
      <c r="O59" s="18"/>
    </row>
    <row r="60" spans="1:15" ht="34.15" customHeight="1" x14ac:dyDescent="0.25">
      <c r="A60" s="132" t="s">
        <v>93</v>
      </c>
      <c r="B60" s="19" t="s">
        <v>94</v>
      </c>
      <c r="C60" s="20" t="s">
        <v>63</v>
      </c>
      <c r="D60" s="21" t="s">
        <v>63</v>
      </c>
      <c r="E60" s="21" t="s">
        <v>64</v>
      </c>
      <c r="F60" s="21" t="s">
        <v>65</v>
      </c>
      <c r="G60" s="21" t="s">
        <v>66</v>
      </c>
      <c r="H60" s="21" t="s">
        <v>63</v>
      </c>
      <c r="I60" s="21" t="s">
        <v>63</v>
      </c>
      <c r="J60" s="21" t="s">
        <v>67</v>
      </c>
      <c r="K60" s="21" t="s">
        <v>68</v>
      </c>
      <c r="L60" s="17"/>
      <c r="M60" s="17"/>
      <c r="N60" s="17"/>
      <c r="O60" s="18"/>
    </row>
    <row r="61" spans="1:15" ht="34.15" customHeight="1" x14ac:dyDescent="0.25">
      <c r="A61" s="132" t="s">
        <v>95</v>
      </c>
      <c r="B61" s="19" t="s">
        <v>96</v>
      </c>
      <c r="C61" s="20" t="s">
        <v>63</v>
      </c>
      <c r="D61" s="21" t="s">
        <v>63</v>
      </c>
      <c r="E61" s="21" t="s">
        <v>64</v>
      </c>
      <c r="F61" s="21" t="s">
        <v>65</v>
      </c>
      <c r="G61" s="21" t="s">
        <v>66</v>
      </c>
      <c r="H61" s="21" t="s">
        <v>63</v>
      </c>
      <c r="I61" s="21" t="s">
        <v>63</v>
      </c>
      <c r="J61" s="21" t="s">
        <v>67</v>
      </c>
      <c r="K61" s="21" t="s">
        <v>68</v>
      </c>
      <c r="L61" s="17">
        <v>402961639.25999999</v>
      </c>
      <c r="M61" s="17">
        <v>383469692</v>
      </c>
      <c r="N61" s="17">
        <v>375537516</v>
      </c>
      <c r="O61" s="18"/>
    </row>
    <row r="62" spans="1:15" ht="34.15" customHeight="1" x14ac:dyDescent="0.25">
      <c r="A62" s="22" t="s">
        <v>97</v>
      </c>
      <c r="B62" s="23" t="s">
        <v>98</v>
      </c>
      <c r="C62" s="21" t="s">
        <v>63</v>
      </c>
      <c r="D62" s="21" t="s">
        <v>63</v>
      </c>
      <c r="E62" s="21" t="s">
        <v>64</v>
      </c>
      <c r="F62" s="21" t="s">
        <v>65</v>
      </c>
      <c r="G62" s="21" t="s">
        <v>66</v>
      </c>
      <c r="H62" s="21" t="s">
        <v>63</v>
      </c>
      <c r="I62" s="21" t="s">
        <v>63</v>
      </c>
      <c r="J62" s="21" t="s">
        <v>67</v>
      </c>
      <c r="K62" s="21" t="s">
        <v>68</v>
      </c>
      <c r="L62" s="24">
        <v>243523662.91</v>
      </c>
      <c r="M62" s="24">
        <v>241488378.47999999</v>
      </c>
      <c r="N62" s="24">
        <v>235289680</v>
      </c>
      <c r="O62" s="18"/>
    </row>
    <row r="63" spans="1:15" ht="34.15" customHeight="1" x14ac:dyDescent="0.25">
      <c r="A63" s="22" t="s">
        <v>99</v>
      </c>
      <c r="B63" s="23" t="s">
        <v>100</v>
      </c>
      <c r="C63" s="21" t="s">
        <v>101</v>
      </c>
      <c r="D63" s="21" t="s">
        <v>63</v>
      </c>
      <c r="E63" s="21" t="s">
        <v>64</v>
      </c>
      <c r="F63" s="21" t="s">
        <v>65</v>
      </c>
      <c r="G63" s="21" t="s">
        <v>66</v>
      </c>
      <c r="H63" s="21" t="s">
        <v>63</v>
      </c>
      <c r="I63" s="21" t="s">
        <v>63</v>
      </c>
      <c r="J63" s="21" t="s">
        <v>67</v>
      </c>
      <c r="K63" s="21" t="s">
        <v>68</v>
      </c>
      <c r="L63" s="24">
        <v>183404040.36000001</v>
      </c>
      <c r="M63" s="24">
        <v>183520250.44</v>
      </c>
      <c r="N63" s="24">
        <v>177195243.16</v>
      </c>
      <c r="O63" s="18"/>
    </row>
    <row r="64" spans="1:15" ht="22.7" customHeight="1" x14ac:dyDescent="0.25">
      <c r="A64" s="22" t="s">
        <v>102</v>
      </c>
      <c r="B64" s="23" t="s">
        <v>100</v>
      </c>
      <c r="C64" s="21" t="s">
        <v>101</v>
      </c>
      <c r="D64" s="21" t="s">
        <v>103</v>
      </c>
      <c r="E64" s="21" t="s">
        <v>80</v>
      </c>
      <c r="F64" s="21" t="s">
        <v>104</v>
      </c>
      <c r="G64" s="21" t="s">
        <v>37</v>
      </c>
      <c r="H64" s="21" t="s">
        <v>103</v>
      </c>
      <c r="I64" s="21" t="s">
        <v>63</v>
      </c>
      <c r="J64" s="21" t="s">
        <v>67</v>
      </c>
      <c r="K64" s="21" t="s">
        <v>68</v>
      </c>
      <c r="L64" s="24">
        <v>6325007.2800000003</v>
      </c>
      <c r="M64" s="24">
        <v>6325007.2800000003</v>
      </c>
      <c r="N64" s="24"/>
      <c r="O64" s="18"/>
    </row>
    <row r="65" spans="1:15" ht="22.7" customHeight="1" x14ac:dyDescent="0.25">
      <c r="A65" s="22" t="s">
        <v>102</v>
      </c>
      <c r="B65" s="23" t="s">
        <v>100</v>
      </c>
      <c r="C65" s="21" t="s">
        <v>101</v>
      </c>
      <c r="D65" s="21" t="s">
        <v>103</v>
      </c>
      <c r="E65" s="21" t="s">
        <v>71</v>
      </c>
      <c r="F65" s="21" t="s">
        <v>105</v>
      </c>
      <c r="G65" s="21" t="s">
        <v>37</v>
      </c>
      <c r="H65" s="21" t="s">
        <v>103</v>
      </c>
      <c r="I65" s="21" t="s">
        <v>63</v>
      </c>
      <c r="J65" s="21" t="s">
        <v>67</v>
      </c>
      <c r="K65" s="21" t="s">
        <v>68</v>
      </c>
      <c r="L65" s="24">
        <v>1626689.52</v>
      </c>
      <c r="M65" s="24">
        <v>1626689.52</v>
      </c>
      <c r="N65" s="24">
        <v>1626689.52</v>
      </c>
      <c r="O65" s="18"/>
    </row>
    <row r="66" spans="1:15" ht="22.7" customHeight="1" x14ac:dyDescent="0.25">
      <c r="A66" s="22" t="s">
        <v>102</v>
      </c>
      <c r="B66" s="23" t="s">
        <v>100</v>
      </c>
      <c r="C66" s="21" t="s">
        <v>101</v>
      </c>
      <c r="D66" s="21" t="s">
        <v>103</v>
      </c>
      <c r="E66" s="21" t="s">
        <v>74</v>
      </c>
      <c r="F66" s="21" t="s">
        <v>105</v>
      </c>
      <c r="G66" s="21" t="s">
        <v>37</v>
      </c>
      <c r="H66" s="21" t="s">
        <v>103</v>
      </c>
      <c r="I66" s="21" t="s">
        <v>63</v>
      </c>
      <c r="J66" s="21" t="s">
        <v>67</v>
      </c>
      <c r="K66" s="21" t="s">
        <v>68</v>
      </c>
      <c r="L66" s="24">
        <v>4079260.44</v>
      </c>
      <c r="M66" s="24">
        <v>4090780.8</v>
      </c>
      <c r="N66" s="24">
        <v>4090780.8</v>
      </c>
      <c r="O66" s="18"/>
    </row>
    <row r="67" spans="1:15" ht="22.7" customHeight="1" x14ac:dyDescent="0.25">
      <c r="A67" s="22" t="s">
        <v>102</v>
      </c>
      <c r="B67" s="23" t="s">
        <v>100</v>
      </c>
      <c r="C67" s="21" t="s">
        <v>101</v>
      </c>
      <c r="D67" s="21" t="s">
        <v>103</v>
      </c>
      <c r="E67" s="21" t="s">
        <v>76</v>
      </c>
      <c r="F67" s="21" t="s">
        <v>104</v>
      </c>
      <c r="G67" s="21" t="s">
        <v>37</v>
      </c>
      <c r="H67" s="21" t="s">
        <v>103</v>
      </c>
      <c r="I67" s="21" t="s">
        <v>63</v>
      </c>
      <c r="J67" s="21" t="s">
        <v>67</v>
      </c>
      <c r="K67" s="21" t="s">
        <v>68</v>
      </c>
      <c r="L67" s="24">
        <v>36465413.399999999</v>
      </c>
      <c r="M67" s="24">
        <v>36534537</v>
      </c>
      <c r="N67" s="24">
        <v>36534537</v>
      </c>
      <c r="O67" s="18"/>
    </row>
    <row r="68" spans="1:15" ht="22.7" customHeight="1" x14ac:dyDescent="0.25">
      <c r="A68" s="22" t="s">
        <v>102</v>
      </c>
      <c r="B68" s="23" t="s">
        <v>100</v>
      </c>
      <c r="C68" s="21" t="s">
        <v>101</v>
      </c>
      <c r="D68" s="21" t="s">
        <v>103</v>
      </c>
      <c r="E68" s="21" t="s">
        <v>77</v>
      </c>
      <c r="F68" s="21" t="s">
        <v>104</v>
      </c>
      <c r="G68" s="21" t="s">
        <v>37</v>
      </c>
      <c r="H68" s="21" t="s">
        <v>103</v>
      </c>
      <c r="I68" s="21" t="s">
        <v>63</v>
      </c>
      <c r="J68" s="21" t="s">
        <v>67</v>
      </c>
      <c r="K68" s="21" t="s">
        <v>68</v>
      </c>
      <c r="L68" s="24">
        <v>19639280.640000001</v>
      </c>
      <c r="M68" s="24">
        <v>19639280.640000001</v>
      </c>
      <c r="N68" s="24">
        <v>19639280.640000001</v>
      </c>
      <c r="O68" s="18"/>
    </row>
    <row r="69" spans="1:15" ht="22.7" customHeight="1" x14ac:dyDescent="0.25">
      <c r="A69" s="22" t="s">
        <v>102</v>
      </c>
      <c r="B69" s="23" t="s">
        <v>100</v>
      </c>
      <c r="C69" s="21" t="s">
        <v>101</v>
      </c>
      <c r="D69" s="21" t="s">
        <v>103</v>
      </c>
      <c r="E69" s="21" t="s">
        <v>75</v>
      </c>
      <c r="F69" s="21" t="s">
        <v>104</v>
      </c>
      <c r="G69" s="21" t="s">
        <v>37</v>
      </c>
      <c r="H69" s="21" t="s">
        <v>103</v>
      </c>
      <c r="I69" s="21" t="s">
        <v>63</v>
      </c>
      <c r="J69" s="21" t="s">
        <v>67</v>
      </c>
      <c r="K69" s="21" t="s">
        <v>68</v>
      </c>
      <c r="L69" s="24">
        <v>93066989.599999994</v>
      </c>
      <c r="M69" s="24">
        <v>93182195.599999994</v>
      </c>
      <c r="N69" s="24">
        <v>93182195.599999994</v>
      </c>
      <c r="O69" s="18"/>
    </row>
    <row r="70" spans="1:15" ht="22.7" customHeight="1" x14ac:dyDescent="0.25">
      <c r="A70" s="22" t="s">
        <v>102</v>
      </c>
      <c r="B70" s="23" t="s">
        <v>100</v>
      </c>
      <c r="C70" s="21" t="s">
        <v>101</v>
      </c>
      <c r="D70" s="21" t="s">
        <v>103</v>
      </c>
      <c r="E70" s="21" t="s">
        <v>78</v>
      </c>
      <c r="F70" s="21" t="s">
        <v>104</v>
      </c>
      <c r="G70" s="21" t="s">
        <v>37</v>
      </c>
      <c r="H70" s="21" t="s">
        <v>103</v>
      </c>
      <c r="I70" s="21" t="s">
        <v>63</v>
      </c>
      <c r="J70" s="21" t="s">
        <v>67</v>
      </c>
      <c r="K70" s="21" t="s">
        <v>68</v>
      </c>
      <c r="L70" s="24">
        <v>19797808.239999998</v>
      </c>
      <c r="M70" s="24">
        <v>19813168.239999998</v>
      </c>
      <c r="N70" s="24">
        <v>19813168.239999998</v>
      </c>
      <c r="O70" s="18"/>
    </row>
    <row r="71" spans="1:15" ht="22.7" customHeight="1" x14ac:dyDescent="0.25">
      <c r="A71" s="22" t="s">
        <v>102</v>
      </c>
      <c r="B71" s="23" t="s">
        <v>100</v>
      </c>
      <c r="C71" s="21" t="s">
        <v>101</v>
      </c>
      <c r="D71" s="21" t="s">
        <v>103</v>
      </c>
      <c r="E71" s="21" t="s">
        <v>85</v>
      </c>
      <c r="F71" s="21" t="s">
        <v>65</v>
      </c>
      <c r="G71" s="21" t="s">
        <v>38</v>
      </c>
      <c r="H71" s="21" t="s">
        <v>103</v>
      </c>
      <c r="I71" s="21" t="s">
        <v>63</v>
      </c>
      <c r="J71" s="21" t="s">
        <v>67</v>
      </c>
      <c r="K71" s="21" t="s">
        <v>68</v>
      </c>
      <c r="L71" s="24">
        <v>1848840.48</v>
      </c>
      <c r="M71" s="24">
        <v>1848840.48</v>
      </c>
      <c r="N71" s="24">
        <v>1848840.48</v>
      </c>
      <c r="O71" s="18"/>
    </row>
    <row r="72" spans="1:15" ht="22.7" customHeight="1" x14ac:dyDescent="0.25">
      <c r="A72" s="22" t="s">
        <v>106</v>
      </c>
      <c r="B72" s="23" t="s">
        <v>100</v>
      </c>
      <c r="C72" s="21" t="s">
        <v>101</v>
      </c>
      <c r="D72" s="21" t="s">
        <v>107</v>
      </c>
      <c r="E72" s="21" t="s">
        <v>71</v>
      </c>
      <c r="F72" s="21" t="s">
        <v>108</v>
      </c>
      <c r="G72" s="21" t="s">
        <v>37</v>
      </c>
      <c r="H72" s="21" t="s">
        <v>107</v>
      </c>
      <c r="I72" s="21" t="s">
        <v>63</v>
      </c>
      <c r="J72" s="21" t="s">
        <v>67</v>
      </c>
      <c r="K72" s="21" t="s">
        <v>68</v>
      </c>
      <c r="L72" s="24">
        <v>5000.16</v>
      </c>
      <c r="M72" s="24">
        <v>5000.16</v>
      </c>
      <c r="N72" s="24">
        <v>5000.16</v>
      </c>
      <c r="O72" s="18"/>
    </row>
    <row r="73" spans="1:15" ht="22.7" customHeight="1" x14ac:dyDescent="0.25">
      <c r="A73" s="22" t="s">
        <v>106</v>
      </c>
      <c r="B73" s="23" t="s">
        <v>100</v>
      </c>
      <c r="C73" s="21" t="s">
        <v>101</v>
      </c>
      <c r="D73" s="21" t="s">
        <v>107</v>
      </c>
      <c r="E73" s="21" t="s">
        <v>74</v>
      </c>
      <c r="F73" s="21" t="s">
        <v>108</v>
      </c>
      <c r="G73" s="21" t="s">
        <v>37</v>
      </c>
      <c r="H73" s="21" t="s">
        <v>107</v>
      </c>
      <c r="I73" s="21" t="s">
        <v>63</v>
      </c>
      <c r="J73" s="21" t="s">
        <v>67</v>
      </c>
      <c r="K73" s="21" t="s">
        <v>68</v>
      </c>
      <c r="L73" s="24">
        <v>24950.52</v>
      </c>
      <c r="M73" s="24">
        <v>9950.56</v>
      </c>
      <c r="N73" s="24">
        <v>9950.56</v>
      </c>
      <c r="O73" s="18"/>
    </row>
    <row r="74" spans="1:15" ht="22.7" customHeight="1" x14ac:dyDescent="0.25">
      <c r="A74" s="22" t="s">
        <v>106</v>
      </c>
      <c r="B74" s="23" t="s">
        <v>100</v>
      </c>
      <c r="C74" s="21" t="s">
        <v>101</v>
      </c>
      <c r="D74" s="21" t="s">
        <v>107</v>
      </c>
      <c r="E74" s="21" t="s">
        <v>76</v>
      </c>
      <c r="F74" s="21" t="s">
        <v>109</v>
      </c>
      <c r="G74" s="21" t="s">
        <v>37</v>
      </c>
      <c r="H74" s="21" t="s">
        <v>107</v>
      </c>
      <c r="I74" s="21" t="s">
        <v>63</v>
      </c>
      <c r="J74" s="21" t="s">
        <v>67</v>
      </c>
      <c r="K74" s="21" t="s">
        <v>68</v>
      </c>
      <c r="L74" s="24">
        <v>70000.2</v>
      </c>
      <c r="M74" s="24">
        <v>70000.2</v>
      </c>
      <c r="N74" s="24">
        <v>70000.2</v>
      </c>
      <c r="O74" s="18"/>
    </row>
    <row r="75" spans="1:15" ht="22.7" customHeight="1" x14ac:dyDescent="0.25">
      <c r="A75" s="22" t="s">
        <v>106</v>
      </c>
      <c r="B75" s="23" t="s">
        <v>100</v>
      </c>
      <c r="C75" s="21" t="s">
        <v>101</v>
      </c>
      <c r="D75" s="21" t="s">
        <v>107</v>
      </c>
      <c r="E75" s="21" t="s">
        <v>77</v>
      </c>
      <c r="F75" s="21" t="s">
        <v>109</v>
      </c>
      <c r="G75" s="21" t="s">
        <v>37</v>
      </c>
      <c r="H75" s="21" t="s">
        <v>107</v>
      </c>
      <c r="I75" s="21" t="s">
        <v>63</v>
      </c>
      <c r="J75" s="21" t="s">
        <v>67</v>
      </c>
      <c r="K75" s="21" t="s">
        <v>68</v>
      </c>
      <c r="L75" s="24">
        <v>49800</v>
      </c>
      <c r="M75" s="24">
        <v>49800</v>
      </c>
      <c r="N75" s="24">
        <v>49800</v>
      </c>
      <c r="O75" s="18"/>
    </row>
    <row r="76" spans="1:15" ht="22.7" customHeight="1" x14ac:dyDescent="0.25">
      <c r="A76" s="22" t="s">
        <v>106</v>
      </c>
      <c r="B76" s="23" t="s">
        <v>100</v>
      </c>
      <c r="C76" s="21" t="s">
        <v>101</v>
      </c>
      <c r="D76" s="21" t="s">
        <v>107</v>
      </c>
      <c r="E76" s="21" t="s">
        <v>75</v>
      </c>
      <c r="F76" s="21" t="s">
        <v>109</v>
      </c>
      <c r="G76" s="21" t="s">
        <v>37</v>
      </c>
      <c r="H76" s="21" t="s">
        <v>107</v>
      </c>
      <c r="I76" s="21" t="s">
        <v>63</v>
      </c>
      <c r="J76" s="21" t="s">
        <v>67</v>
      </c>
      <c r="K76" s="21" t="s">
        <v>68</v>
      </c>
      <c r="L76" s="24">
        <v>309999.96000000002</v>
      </c>
      <c r="M76" s="24">
        <v>249999.96</v>
      </c>
      <c r="N76" s="24">
        <v>249999.96</v>
      </c>
      <c r="O76" s="18"/>
    </row>
    <row r="77" spans="1:15" ht="22.7" customHeight="1" x14ac:dyDescent="0.25">
      <c r="A77" s="22" t="s">
        <v>106</v>
      </c>
      <c r="B77" s="23" t="s">
        <v>100</v>
      </c>
      <c r="C77" s="21" t="s">
        <v>101</v>
      </c>
      <c r="D77" s="21" t="s">
        <v>107</v>
      </c>
      <c r="E77" s="21" t="s">
        <v>78</v>
      </c>
      <c r="F77" s="21" t="s">
        <v>109</v>
      </c>
      <c r="G77" s="21" t="s">
        <v>37</v>
      </c>
      <c r="H77" s="21" t="s">
        <v>107</v>
      </c>
      <c r="I77" s="21" t="s">
        <v>63</v>
      </c>
      <c r="J77" s="21" t="s">
        <v>67</v>
      </c>
      <c r="K77" s="21" t="s">
        <v>68</v>
      </c>
      <c r="L77" s="24">
        <v>79999.92</v>
      </c>
      <c r="M77" s="24">
        <v>60000</v>
      </c>
      <c r="N77" s="24">
        <v>60000</v>
      </c>
      <c r="O77" s="18"/>
    </row>
    <row r="78" spans="1:15" ht="22.7" customHeight="1" x14ac:dyDescent="0.25">
      <c r="A78" s="22" t="s">
        <v>106</v>
      </c>
      <c r="B78" s="23" t="s">
        <v>100</v>
      </c>
      <c r="C78" s="21" t="s">
        <v>101</v>
      </c>
      <c r="D78" s="21" t="s">
        <v>107</v>
      </c>
      <c r="E78" s="21" t="s">
        <v>85</v>
      </c>
      <c r="F78" s="21" t="s">
        <v>65</v>
      </c>
      <c r="G78" s="21" t="s">
        <v>38</v>
      </c>
      <c r="H78" s="21" t="s">
        <v>107</v>
      </c>
      <c r="I78" s="21" t="s">
        <v>63</v>
      </c>
      <c r="J78" s="21" t="s">
        <v>67</v>
      </c>
      <c r="K78" s="21" t="s">
        <v>68</v>
      </c>
      <c r="L78" s="24">
        <v>15000</v>
      </c>
      <c r="M78" s="24">
        <v>15000</v>
      </c>
      <c r="N78" s="24">
        <v>15000</v>
      </c>
      <c r="O78" s="18"/>
    </row>
    <row r="79" spans="1:15" ht="34.15" customHeight="1" x14ac:dyDescent="0.25">
      <c r="A79" s="22" t="s">
        <v>110</v>
      </c>
      <c r="B79" s="23" t="s">
        <v>111</v>
      </c>
      <c r="C79" s="21" t="s">
        <v>112</v>
      </c>
      <c r="D79" s="21" t="s">
        <v>63</v>
      </c>
      <c r="E79" s="21" t="s">
        <v>64</v>
      </c>
      <c r="F79" s="21" t="s">
        <v>65</v>
      </c>
      <c r="G79" s="21" t="s">
        <v>66</v>
      </c>
      <c r="H79" s="21" t="s">
        <v>63</v>
      </c>
      <c r="I79" s="21" t="s">
        <v>63</v>
      </c>
      <c r="J79" s="21" t="s">
        <v>67</v>
      </c>
      <c r="K79" s="21" t="s">
        <v>68</v>
      </c>
      <c r="L79" s="24">
        <v>60119622.549999997</v>
      </c>
      <c r="M79" s="24">
        <v>57968128.039999999</v>
      </c>
      <c r="N79" s="24">
        <v>58094436.840000004</v>
      </c>
      <c r="O79" s="18"/>
    </row>
    <row r="80" spans="1:15" ht="22.7" customHeight="1" x14ac:dyDescent="0.25">
      <c r="A80" s="22" t="s">
        <v>113</v>
      </c>
      <c r="B80" s="23" t="s">
        <v>114</v>
      </c>
      <c r="C80" s="21" t="s">
        <v>112</v>
      </c>
      <c r="D80" s="21" t="s">
        <v>115</v>
      </c>
      <c r="E80" s="21" t="s">
        <v>80</v>
      </c>
      <c r="F80" s="21" t="s">
        <v>116</v>
      </c>
      <c r="G80" s="21" t="s">
        <v>37</v>
      </c>
      <c r="H80" s="21" t="s">
        <v>115</v>
      </c>
      <c r="I80" s="21" t="s">
        <v>63</v>
      </c>
      <c r="J80" s="21" t="s">
        <v>67</v>
      </c>
      <c r="K80" s="21" t="s">
        <v>68</v>
      </c>
      <c r="L80" s="24">
        <v>1910142.72</v>
      </c>
      <c r="M80" s="24">
        <v>1910142.72</v>
      </c>
      <c r="N80" s="24"/>
      <c r="O80" s="18"/>
    </row>
    <row r="81" spans="1:15" ht="22.7" customHeight="1" x14ac:dyDescent="0.25">
      <c r="A81" s="22" t="s">
        <v>113</v>
      </c>
      <c r="B81" s="23" t="s">
        <v>114</v>
      </c>
      <c r="C81" s="21" t="s">
        <v>112</v>
      </c>
      <c r="D81" s="21" t="s">
        <v>115</v>
      </c>
      <c r="E81" s="21" t="s">
        <v>71</v>
      </c>
      <c r="F81" s="21" t="s">
        <v>117</v>
      </c>
      <c r="G81" s="21" t="s">
        <v>37</v>
      </c>
      <c r="H81" s="21" t="s">
        <v>115</v>
      </c>
      <c r="I81" s="21" t="s">
        <v>63</v>
      </c>
      <c r="J81" s="21" t="s">
        <v>67</v>
      </c>
      <c r="K81" s="21" t="s">
        <v>68</v>
      </c>
      <c r="L81" s="24">
        <v>491260.32</v>
      </c>
      <c r="M81" s="24">
        <v>491260.32</v>
      </c>
      <c r="N81" s="24">
        <v>491260.32</v>
      </c>
      <c r="O81" s="18"/>
    </row>
    <row r="82" spans="1:15" ht="22.7" customHeight="1" x14ac:dyDescent="0.25">
      <c r="A82" s="22" t="s">
        <v>113</v>
      </c>
      <c r="B82" s="23" t="s">
        <v>114</v>
      </c>
      <c r="C82" s="21" t="s">
        <v>112</v>
      </c>
      <c r="D82" s="21" t="s">
        <v>115</v>
      </c>
      <c r="E82" s="21" t="s">
        <v>74</v>
      </c>
      <c r="F82" s="21" t="s">
        <v>117</v>
      </c>
      <c r="G82" s="21" t="s">
        <v>37</v>
      </c>
      <c r="H82" s="21" t="s">
        <v>115</v>
      </c>
      <c r="I82" s="21" t="s">
        <v>63</v>
      </c>
      <c r="J82" s="21" t="s">
        <v>67</v>
      </c>
      <c r="K82" s="21" t="s">
        <v>68</v>
      </c>
      <c r="L82" s="24">
        <v>1231939.04</v>
      </c>
      <c r="M82" s="24">
        <v>1235418.6399999999</v>
      </c>
      <c r="N82" s="24">
        <v>1235418.6399999999</v>
      </c>
      <c r="O82" s="18"/>
    </row>
    <row r="83" spans="1:15" ht="22.7" customHeight="1" x14ac:dyDescent="0.25">
      <c r="A83" s="22" t="s">
        <v>113</v>
      </c>
      <c r="B83" s="23" t="s">
        <v>114</v>
      </c>
      <c r="C83" s="21" t="s">
        <v>112</v>
      </c>
      <c r="D83" s="21" t="s">
        <v>115</v>
      </c>
      <c r="E83" s="21" t="s">
        <v>76</v>
      </c>
      <c r="F83" s="21" t="s">
        <v>116</v>
      </c>
      <c r="G83" s="21" t="s">
        <v>37</v>
      </c>
      <c r="H83" s="21" t="s">
        <v>115</v>
      </c>
      <c r="I83" s="21" t="s">
        <v>63</v>
      </c>
      <c r="J83" s="21" t="s">
        <v>67</v>
      </c>
      <c r="K83" s="21" t="s">
        <v>68</v>
      </c>
      <c r="L83" s="24">
        <v>12318037.16</v>
      </c>
      <c r="M83" s="24">
        <v>12339502.800000001</v>
      </c>
      <c r="N83" s="24">
        <v>12339502.800000001</v>
      </c>
      <c r="O83" s="18"/>
    </row>
    <row r="84" spans="1:15" ht="22.7" customHeight="1" x14ac:dyDescent="0.25">
      <c r="A84" s="22" t="s">
        <v>113</v>
      </c>
      <c r="B84" s="23" t="s">
        <v>114</v>
      </c>
      <c r="C84" s="21" t="s">
        <v>112</v>
      </c>
      <c r="D84" s="21" t="s">
        <v>115</v>
      </c>
      <c r="E84" s="21" t="s">
        <v>77</v>
      </c>
      <c r="F84" s="21" t="s">
        <v>116</v>
      </c>
      <c r="G84" s="21" t="s">
        <v>37</v>
      </c>
      <c r="H84" s="21" t="s">
        <v>115</v>
      </c>
      <c r="I84" s="21" t="s">
        <v>63</v>
      </c>
      <c r="J84" s="21" t="s">
        <v>67</v>
      </c>
      <c r="K84" s="21" t="s">
        <v>68</v>
      </c>
      <c r="L84" s="24">
        <v>6369429.3600000003</v>
      </c>
      <c r="M84" s="24">
        <v>6369429.3600000003</v>
      </c>
      <c r="N84" s="24">
        <v>6369429.3600000003</v>
      </c>
      <c r="O84" s="18"/>
    </row>
    <row r="85" spans="1:15" ht="22.7" customHeight="1" x14ac:dyDescent="0.25">
      <c r="A85" s="22" t="s">
        <v>113</v>
      </c>
      <c r="B85" s="23" t="s">
        <v>114</v>
      </c>
      <c r="C85" s="21" t="s">
        <v>112</v>
      </c>
      <c r="D85" s="21" t="s">
        <v>115</v>
      </c>
      <c r="E85" s="21" t="s">
        <v>75</v>
      </c>
      <c r="F85" s="21" t="s">
        <v>116</v>
      </c>
      <c r="G85" s="21" t="s">
        <v>37</v>
      </c>
      <c r="H85" s="21" t="s">
        <v>115</v>
      </c>
      <c r="I85" s="21" t="s">
        <v>63</v>
      </c>
      <c r="J85" s="21" t="s">
        <v>67</v>
      </c>
      <c r="K85" s="21" t="s">
        <v>68</v>
      </c>
      <c r="L85" s="24">
        <v>30630352.59</v>
      </c>
      <c r="M85" s="24">
        <v>30665724.440000001</v>
      </c>
      <c r="N85" s="24">
        <v>30665724.440000001</v>
      </c>
      <c r="O85" s="18"/>
    </row>
    <row r="86" spans="1:15" ht="22.7" customHeight="1" x14ac:dyDescent="0.25">
      <c r="A86" s="22" t="s">
        <v>113</v>
      </c>
      <c r="B86" s="23" t="s">
        <v>114</v>
      </c>
      <c r="C86" s="21" t="s">
        <v>112</v>
      </c>
      <c r="D86" s="21" t="s">
        <v>115</v>
      </c>
      <c r="E86" s="21" t="s">
        <v>78</v>
      </c>
      <c r="F86" s="21" t="s">
        <v>116</v>
      </c>
      <c r="G86" s="21" t="s">
        <v>37</v>
      </c>
      <c r="H86" s="21" t="s">
        <v>115</v>
      </c>
      <c r="I86" s="21" t="s">
        <v>63</v>
      </c>
      <c r="J86" s="21" t="s">
        <v>67</v>
      </c>
      <c r="K86" s="21" t="s">
        <v>68</v>
      </c>
      <c r="L86" s="24">
        <v>6430111.8399999999</v>
      </c>
      <c r="M86" s="24">
        <v>4398300.24</v>
      </c>
      <c r="N86" s="24">
        <v>6434751.7599999998</v>
      </c>
      <c r="O86" s="18"/>
    </row>
    <row r="87" spans="1:15" ht="22.7" customHeight="1" x14ac:dyDescent="0.25">
      <c r="A87" s="22" t="s">
        <v>113</v>
      </c>
      <c r="B87" s="23" t="s">
        <v>114</v>
      </c>
      <c r="C87" s="21" t="s">
        <v>112</v>
      </c>
      <c r="D87" s="21" t="s">
        <v>115</v>
      </c>
      <c r="E87" s="21" t="s">
        <v>85</v>
      </c>
      <c r="F87" s="21" t="s">
        <v>65</v>
      </c>
      <c r="G87" s="21" t="s">
        <v>38</v>
      </c>
      <c r="H87" s="21" t="s">
        <v>115</v>
      </c>
      <c r="I87" s="21" t="s">
        <v>63</v>
      </c>
      <c r="J87" s="21" t="s">
        <v>67</v>
      </c>
      <c r="K87" s="21" t="s">
        <v>68</v>
      </c>
      <c r="L87" s="24">
        <v>558349.52</v>
      </c>
      <c r="M87" s="24">
        <v>558349.52</v>
      </c>
      <c r="N87" s="24">
        <v>558349.52</v>
      </c>
      <c r="O87" s="18"/>
    </row>
    <row r="88" spans="1:15" ht="22.7" customHeight="1" x14ac:dyDescent="0.25">
      <c r="A88" s="22" t="s">
        <v>106</v>
      </c>
      <c r="B88" s="23" t="s">
        <v>478</v>
      </c>
      <c r="C88" s="21" t="s">
        <v>112</v>
      </c>
      <c r="D88" s="21" t="s">
        <v>107</v>
      </c>
      <c r="E88" s="21" t="s">
        <v>76</v>
      </c>
      <c r="F88" s="21" t="s">
        <v>109</v>
      </c>
      <c r="G88" s="21" t="s">
        <v>37</v>
      </c>
      <c r="H88" s="21" t="s">
        <v>107</v>
      </c>
      <c r="I88" s="21" t="s">
        <v>63</v>
      </c>
      <c r="J88" s="21" t="s">
        <v>67</v>
      </c>
      <c r="K88" s="21" t="s">
        <v>68</v>
      </c>
      <c r="L88" s="24">
        <v>90000</v>
      </c>
      <c r="M88" s="24"/>
      <c r="N88" s="24"/>
      <c r="O88" s="18"/>
    </row>
    <row r="89" spans="1:15" ht="22.7" customHeight="1" x14ac:dyDescent="0.25">
      <c r="A89" s="22" t="s">
        <v>106</v>
      </c>
      <c r="B89" s="23" t="s">
        <v>478</v>
      </c>
      <c r="C89" s="21" t="s">
        <v>112</v>
      </c>
      <c r="D89" s="21" t="s">
        <v>107</v>
      </c>
      <c r="E89" s="21" t="s">
        <v>75</v>
      </c>
      <c r="F89" s="21" t="s">
        <v>109</v>
      </c>
      <c r="G89" s="21" t="s">
        <v>37</v>
      </c>
      <c r="H89" s="21" t="s">
        <v>107</v>
      </c>
      <c r="I89" s="21" t="s">
        <v>63</v>
      </c>
      <c r="J89" s="21" t="s">
        <v>67</v>
      </c>
      <c r="K89" s="21" t="s">
        <v>68</v>
      </c>
      <c r="L89" s="24">
        <v>90000</v>
      </c>
      <c r="M89" s="24"/>
      <c r="N89" s="24"/>
      <c r="O89" s="18"/>
    </row>
    <row r="90" spans="1:15" ht="34.15" customHeight="1" x14ac:dyDescent="0.25">
      <c r="A90" s="22" t="s">
        <v>118</v>
      </c>
      <c r="B90" s="23" t="s">
        <v>119</v>
      </c>
      <c r="C90" s="21" t="s">
        <v>120</v>
      </c>
      <c r="D90" s="21" t="s">
        <v>63</v>
      </c>
      <c r="E90" s="21" t="s">
        <v>64</v>
      </c>
      <c r="F90" s="21" t="s">
        <v>65</v>
      </c>
      <c r="G90" s="21" t="s">
        <v>66</v>
      </c>
      <c r="H90" s="21" t="s">
        <v>63</v>
      </c>
      <c r="I90" s="21" t="s">
        <v>63</v>
      </c>
      <c r="J90" s="21" t="s">
        <v>67</v>
      </c>
      <c r="K90" s="21" t="s">
        <v>68</v>
      </c>
      <c r="L90" s="24">
        <v>165992</v>
      </c>
      <c r="M90" s="24">
        <v>165992</v>
      </c>
      <c r="N90" s="24">
        <v>165992</v>
      </c>
      <c r="O90" s="18"/>
    </row>
    <row r="91" spans="1:15" ht="34.15" customHeight="1" x14ac:dyDescent="0.25">
      <c r="A91" s="22" t="s">
        <v>121</v>
      </c>
      <c r="B91" s="23" t="s">
        <v>122</v>
      </c>
      <c r="C91" s="21" t="s">
        <v>123</v>
      </c>
      <c r="D91" s="21" t="s">
        <v>63</v>
      </c>
      <c r="E91" s="21" t="s">
        <v>64</v>
      </c>
      <c r="F91" s="21" t="s">
        <v>65</v>
      </c>
      <c r="G91" s="21" t="s">
        <v>66</v>
      </c>
      <c r="H91" s="21" t="s">
        <v>63</v>
      </c>
      <c r="I91" s="21" t="s">
        <v>63</v>
      </c>
      <c r="J91" s="21" t="s">
        <v>67</v>
      </c>
      <c r="K91" s="21" t="s">
        <v>68</v>
      </c>
      <c r="L91" s="24">
        <v>160992</v>
      </c>
      <c r="M91" s="24">
        <v>160992</v>
      </c>
      <c r="N91" s="24">
        <v>160992</v>
      </c>
      <c r="O91" s="18"/>
    </row>
    <row r="92" spans="1:15" ht="34.15" customHeight="1" x14ac:dyDescent="0.25">
      <c r="A92" s="22" t="s">
        <v>124</v>
      </c>
      <c r="B92" s="23" t="s">
        <v>125</v>
      </c>
      <c r="C92" s="21" t="s">
        <v>126</v>
      </c>
      <c r="D92" s="21" t="s">
        <v>63</v>
      </c>
      <c r="E92" s="21" t="s">
        <v>64</v>
      </c>
      <c r="F92" s="21" t="s">
        <v>65</v>
      </c>
      <c r="G92" s="21" t="s">
        <v>66</v>
      </c>
      <c r="H92" s="21" t="s">
        <v>63</v>
      </c>
      <c r="I92" s="21" t="s">
        <v>63</v>
      </c>
      <c r="J92" s="21" t="s">
        <v>67</v>
      </c>
      <c r="K92" s="21" t="s">
        <v>68</v>
      </c>
      <c r="L92" s="24">
        <v>160992</v>
      </c>
      <c r="M92" s="24">
        <v>160992</v>
      </c>
      <c r="N92" s="24">
        <v>160992</v>
      </c>
      <c r="O92" s="18"/>
    </row>
    <row r="93" spans="1:15" ht="22.7" customHeight="1" x14ac:dyDescent="0.25">
      <c r="A93" s="22" t="s">
        <v>127</v>
      </c>
      <c r="B93" s="23" t="s">
        <v>125</v>
      </c>
      <c r="C93" s="21" t="s">
        <v>126</v>
      </c>
      <c r="D93" s="21" t="s">
        <v>128</v>
      </c>
      <c r="E93" s="21" t="s">
        <v>84</v>
      </c>
      <c r="F93" s="21" t="s">
        <v>65</v>
      </c>
      <c r="G93" s="21" t="s">
        <v>38</v>
      </c>
      <c r="H93" s="21" t="s">
        <v>128</v>
      </c>
      <c r="I93" s="21" t="s">
        <v>63</v>
      </c>
      <c r="J93" s="21" t="s">
        <v>67</v>
      </c>
      <c r="K93" s="21" t="s">
        <v>68</v>
      </c>
      <c r="L93" s="24">
        <v>160992</v>
      </c>
      <c r="M93" s="24">
        <v>160992</v>
      </c>
      <c r="N93" s="24">
        <v>160992</v>
      </c>
      <c r="O93" s="18"/>
    </row>
    <row r="94" spans="1:15" ht="34.15" customHeight="1" x14ac:dyDescent="0.25">
      <c r="A94" s="22" t="s">
        <v>129</v>
      </c>
      <c r="B94" s="23" t="s">
        <v>130</v>
      </c>
      <c r="C94" s="21" t="s">
        <v>131</v>
      </c>
      <c r="D94" s="21" t="s">
        <v>63</v>
      </c>
      <c r="E94" s="21" t="s">
        <v>64</v>
      </c>
      <c r="F94" s="21" t="s">
        <v>65</v>
      </c>
      <c r="G94" s="21" t="s">
        <v>66</v>
      </c>
      <c r="H94" s="21" t="s">
        <v>63</v>
      </c>
      <c r="I94" s="21" t="s">
        <v>63</v>
      </c>
      <c r="J94" s="21" t="s">
        <v>67</v>
      </c>
      <c r="K94" s="21" t="s">
        <v>68</v>
      </c>
      <c r="L94" s="24">
        <v>5000</v>
      </c>
      <c r="M94" s="24">
        <v>5000</v>
      </c>
      <c r="N94" s="24">
        <v>5000</v>
      </c>
      <c r="O94" s="18"/>
    </row>
    <row r="95" spans="1:15" ht="22.7" customHeight="1" x14ac:dyDescent="0.25">
      <c r="A95" s="22" t="s">
        <v>132</v>
      </c>
      <c r="B95" s="23" t="s">
        <v>130</v>
      </c>
      <c r="C95" s="21" t="s">
        <v>131</v>
      </c>
      <c r="D95" s="21" t="s">
        <v>133</v>
      </c>
      <c r="E95" s="21" t="s">
        <v>83</v>
      </c>
      <c r="F95" s="21" t="s">
        <v>65</v>
      </c>
      <c r="G95" s="21" t="s">
        <v>38</v>
      </c>
      <c r="H95" s="21" t="s">
        <v>133</v>
      </c>
      <c r="I95" s="21" t="s">
        <v>63</v>
      </c>
      <c r="J95" s="21" t="s">
        <v>67</v>
      </c>
      <c r="K95" s="21" t="s">
        <v>68</v>
      </c>
      <c r="L95" s="24">
        <v>5000</v>
      </c>
      <c r="M95" s="24">
        <v>5000</v>
      </c>
      <c r="N95" s="24">
        <v>5000</v>
      </c>
      <c r="O95" s="18"/>
    </row>
    <row r="96" spans="1:15" ht="34.15" customHeight="1" x14ac:dyDescent="0.25">
      <c r="A96" s="22" t="s">
        <v>134</v>
      </c>
      <c r="B96" s="23" t="s">
        <v>135</v>
      </c>
      <c r="C96" s="21" t="s">
        <v>136</v>
      </c>
      <c r="D96" s="21" t="s">
        <v>63</v>
      </c>
      <c r="E96" s="21" t="s">
        <v>64</v>
      </c>
      <c r="F96" s="21" t="s">
        <v>65</v>
      </c>
      <c r="G96" s="21" t="s">
        <v>66</v>
      </c>
      <c r="H96" s="21" t="s">
        <v>63</v>
      </c>
      <c r="I96" s="21" t="s">
        <v>63</v>
      </c>
      <c r="J96" s="21" t="s">
        <v>67</v>
      </c>
      <c r="K96" s="21" t="s">
        <v>68</v>
      </c>
      <c r="L96" s="24">
        <v>22013542.239999998</v>
      </c>
      <c r="M96" s="24">
        <v>21970690</v>
      </c>
      <c r="N96" s="24">
        <v>21970690</v>
      </c>
      <c r="O96" s="18"/>
    </row>
    <row r="97" spans="1:15" ht="34.15" customHeight="1" x14ac:dyDescent="0.25">
      <c r="A97" s="22" t="s">
        <v>137</v>
      </c>
      <c r="B97" s="23" t="s">
        <v>138</v>
      </c>
      <c r="C97" s="21" t="s">
        <v>139</v>
      </c>
      <c r="D97" s="21" t="s">
        <v>63</v>
      </c>
      <c r="E97" s="21" t="s">
        <v>64</v>
      </c>
      <c r="F97" s="21" t="s">
        <v>65</v>
      </c>
      <c r="G97" s="21" t="s">
        <v>66</v>
      </c>
      <c r="H97" s="21" t="s">
        <v>63</v>
      </c>
      <c r="I97" s="21" t="s">
        <v>63</v>
      </c>
      <c r="J97" s="21" t="s">
        <v>67</v>
      </c>
      <c r="K97" s="21" t="s">
        <v>68</v>
      </c>
      <c r="L97" s="24">
        <v>21940690</v>
      </c>
      <c r="M97" s="24">
        <v>21940690</v>
      </c>
      <c r="N97" s="24">
        <v>21940690</v>
      </c>
      <c r="O97" s="18"/>
    </row>
    <row r="98" spans="1:15" ht="22.7" customHeight="1" x14ac:dyDescent="0.25">
      <c r="A98" s="22" t="s">
        <v>140</v>
      </c>
      <c r="B98" s="23" t="s">
        <v>138</v>
      </c>
      <c r="C98" s="21" t="s">
        <v>139</v>
      </c>
      <c r="D98" s="21" t="s">
        <v>141</v>
      </c>
      <c r="E98" s="21" t="s">
        <v>73</v>
      </c>
      <c r="F98" s="21" t="s">
        <v>142</v>
      </c>
      <c r="G98" s="21" t="s">
        <v>37</v>
      </c>
      <c r="H98" s="21" t="s">
        <v>141</v>
      </c>
      <c r="I98" s="21" t="s">
        <v>63</v>
      </c>
      <c r="J98" s="21" t="s">
        <v>67</v>
      </c>
      <c r="K98" s="21" t="s">
        <v>68</v>
      </c>
      <c r="L98" s="24">
        <v>21940690</v>
      </c>
      <c r="M98" s="24">
        <v>21940690</v>
      </c>
      <c r="N98" s="24">
        <v>21940690</v>
      </c>
      <c r="O98" s="18"/>
    </row>
    <row r="99" spans="1:15" ht="34.15" customHeight="1" x14ac:dyDescent="0.25">
      <c r="A99" s="22" t="s">
        <v>143</v>
      </c>
      <c r="B99" s="23" t="s">
        <v>144</v>
      </c>
      <c r="C99" s="21" t="s">
        <v>145</v>
      </c>
      <c r="D99" s="21" t="s">
        <v>63</v>
      </c>
      <c r="E99" s="21" t="s">
        <v>64</v>
      </c>
      <c r="F99" s="21" t="s">
        <v>65</v>
      </c>
      <c r="G99" s="21" t="s">
        <v>66</v>
      </c>
      <c r="H99" s="21" t="s">
        <v>63</v>
      </c>
      <c r="I99" s="21" t="s">
        <v>63</v>
      </c>
      <c r="J99" s="21" t="s">
        <v>67</v>
      </c>
      <c r="K99" s="21" t="s">
        <v>68</v>
      </c>
      <c r="L99" s="24">
        <v>72852.240000000005</v>
      </c>
      <c r="M99" s="24">
        <v>30000</v>
      </c>
      <c r="N99" s="24">
        <v>30000</v>
      </c>
      <c r="O99" s="18"/>
    </row>
    <row r="100" spans="1:15" ht="34.15" customHeight="1" x14ac:dyDescent="0.25">
      <c r="A100" s="22" t="s">
        <v>470</v>
      </c>
      <c r="B100" s="23" t="s">
        <v>144</v>
      </c>
      <c r="C100" s="21" t="s">
        <v>145</v>
      </c>
      <c r="D100" s="21" t="s">
        <v>471</v>
      </c>
      <c r="E100" s="21" t="s">
        <v>64</v>
      </c>
      <c r="F100" s="21" t="s">
        <v>472</v>
      </c>
      <c r="G100" s="21" t="s">
        <v>35</v>
      </c>
      <c r="H100" s="21" t="s">
        <v>471</v>
      </c>
      <c r="I100" s="21" t="s">
        <v>63</v>
      </c>
      <c r="J100" s="21" t="s">
        <v>67</v>
      </c>
      <c r="K100" s="21" t="s">
        <v>68</v>
      </c>
      <c r="L100" s="24">
        <v>11685.15</v>
      </c>
      <c r="M100" s="24"/>
      <c r="N100" s="24"/>
      <c r="O100" s="18"/>
    </row>
    <row r="101" spans="1:15" ht="34.15" customHeight="1" x14ac:dyDescent="0.25">
      <c r="A101" s="22" t="s">
        <v>146</v>
      </c>
      <c r="B101" s="23" t="s">
        <v>144</v>
      </c>
      <c r="C101" s="21" t="s">
        <v>145</v>
      </c>
      <c r="D101" s="21" t="s">
        <v>147</v>
      </c>
      <c r="E101" s="21" t="s">
        <v>64</v>
      </c>
      <c r="F101" s="21" t="s">
        <v>409</v>
      </c>
      <c r="G101" s="21" t="s">
        <v>35</v>
      </c>
      <c r="H101" s="21" t="s">
        <v>147</v>
      </c>
      <c r="I101" s="21" t="s">
        <v>63</v>
      </c>
      <c r="J101" s="21" t="s">
        <v>67</v>
      </c>
      <c r="K101" s="21" t="s">
        <v>68</v>
      </c>
      <c r="L101" s="24">
        <v>60000</v>
      </c>
      <c r="M101" s="24">
        <v>30000</v>
      </c>
      <c r="N101" s="24">
        <v>30000</v>
      </c>
      <c r="O101" s="18"/>
    </row>
    <row r="102" spans="1:15" ht="22.7" customHeight="1" x14ac:dyDescent="0.25">
      <c r="A102" s="22" t="s">
        <v>132</v>
      </c>
      <c r="B102" s="23" t="s">
        <v>144</v>
      </c>
      <c r="C102" s="21" t="s">
        <v>145</v>
      </c>
      <c r="D102" s="21" t="s">
        <v>133</v>
      </c>
      <c r="E102" s="21" t="s">
        <v>76</v>
      </c>
      <c r="F102" s="21" t="s">
        <v>464</v>
      </c>
      <c r="G102" s="21" t="s">
        <v>37</v>
      </c>
      <c r="H102" s="21" t="s">
        <v>133</v>
      </c>
      <c r="I102" s="21" t="s">
        <v>63</v>
      </c>
      <c r="J102" s="21" t="s">
        <v>67</v>
      </c>
      <c r="K102" s="21" t="s">
        <v>68</v>
      </c>
      <c r="L102" s="24">
        <v>589.24</v>
      </c>
      <c r="M102" s="24"/>
      <c r="N102" s="24"/>
      <c r="O102" s="18"/>
    </row>
    <row r="103" spans="1:15" ht="22.7" customHeight="1" x14ac:dyDescent="0.25">
      <c r="A103" s="22" t="s">
        <v>132</v>
      </c>
      <c r="B103" s="23" t="s">
        <v>144</v>
      </c>
      <c r="C103" s="21" t="s">
        <v>145</v>
      </c>
      <c r="D103" s="21" t="s">
        <v>133</v>
      </c>
      <c r="E103" s="21" t="s">
        <v>75</v>
      </c>
      <c r="F103" s="21" t="s">
        <v>464</v>
      </c>
      <c r="G103" s="21" t="s">
        <v>37</v>
      </c>
      <c r="H103" s="21" t="s">
        <v>133</v>
      </c>
      <c r="I103" s="21" t="s">
        <v>63</v>
      </c>
      <c r="J103" s="21" t="s">
        <v>67</v>
      </c>
      <c r="K103" s="21" t="s">
        <v>68</v>
      </c>
      <c r="L103" s="24">
        <v>577.85</v>
      </c>
      <c r="M103" s="24"/>
      <c r="N103" s="24"/>
      <c r="O103" s="18"/>
    </row>
    <row r="104" spans="1:15" ht="34.15" customHeight="1" x14ac:dyDescent="0.25">
      <c r="A104" s="22" t="s">
        <v>148</v>
      </c>
      <c r="B104" s="23" t="s">
        <v>149</v>
      </c>
      <c r="C104" s="21" t="s">
        <v>63</v>
      </c>
      <c r="D104" s="21" t="s">
        <v>63</v>
      </c>
      <c r="E104" s="21" t="s">
        <v>64</v>
      </c>
      <c r="F104" s="21" t="s">
        <v>65</v>
      </c>
      <c r="G104" s="21" t="s">
        <v>66</v>
      </c>
      <c r="H104" s="21" t="s">
        <v>63</v>
      </c>
      <c r="I104" s="21" t="s">
        <v>63</v>
      </c>
      <c r="J104" s="21" t="s">
        <v>67</v>
      </c>
      <c r="K104" s="21" t="s">
        <v>68</v>
      </c>
      <c r="L104" s="24">
        <v>137258442.11000001</v>
      </c>
      <c r="M104" s="24">
        <v>119844631.52</v>
      </c>
      <c r="N104" s="24">
        <v>118111154</v>
      </c>
      <c r="O104" s="18"/>
    </row>
    <row r="105" spans="1:15" ht="34.15" customHeight="1" x14ac:dyDescent="0.25">
      <c r="A105" s="22" t="s">
        <v>150</v>
      </c>
      <c r="B105" s="23" t="s">
        <v>151</v>
      </c>
      <c r="C105" s="21" t="s">
        <v>152</v>
      </c>
      <c r="D105" s="21" t="s">
        <v>63</v>
      </c>
      <c r="E105" s="21" t="s">
        <v>64</v>
      </c>
      <c r="F105" s="21" t="s">
        <v>65</v>
      </c>
      <c r="G105" s="21" t="s">
        <v>66</v>
      </c>
      <c r="H105" s="21" t="s">
        <v>63</v>
      </c>
      <c r="I105" s="21" t="s">
        <v>63</v>
      </c>
      <c r="J105" s="21" t="s">
        <v>67</v>
      </c>
      <c r="K105" s="21" t="s">
        <v>68</v>
      </c>
      <c r="L105" s="24">
        <v>116306022.06999999</v>
      </c>
      <c r="M105" s="24">
        <v>100569511.52</v>
      </c>
      <c r="N105" s="24">
        <v>98836034</v>
      </c>
      <c r="O105" s="18"/>
    </row>
    <row r="106" spans="1:15" ht="22.7" customHeight="1" x14ac:dyDescent="0.25">
      <c r="A106" s="22" t="s">
        <v>153</v>
      </c>
      <c r="B106" s="23" t="s">
        <v>151</v>
      </c>
      <c r="C106" s="21" t="s">
        <v>152</v>
      </c>
      <c r="D106" s="21" t="s">
        <v>154</v>
      </c>
      <c r="E106" s="21" t="s">
        <v>71</v>
      </c>
      <c r="F106" s="21" t="s">
        <v>156</v>
      </c>
      <c r="G106" s="21" t="s">
        <v>37</v>
      </c>
      <c r="H106" s="21" t="s">
        <v>154</v>
      </c>
      <c r="I106" s="21" t="s">
        <v>63</v>
      </c>
      <c r="J106" s="21" t="s">
        <v>67</v>
      </c>
      <c r="K106" s="21" t="s">
        <v>68</v>
      </c>
      <c r="L106" s="24">
        <v>54390</v>
      </c>
      <c r="M106" s="24">
        <v>54390</v>
      </c>
      <c r="N106" s="24">
        <v>54390</v>
      </c>
      <c r="O106" s="18"/>
    </row>
    <row r="107" spans="1:15" ht="22.7" customHeight="1" x14ac:dyDescent="0.25">
      <c r="A107" s="22" t="s">
        <v>153</v>
      </c>
      <c r="B107" s="23" t="s">
        <v>151</v>
      </c>
      <c r="C107" s="21" t="s">
        <v>152</v>
      </c>
      <c r="D107" s="21" t="s">
        <v>154</v>
      </c>
      <c r="E107" s="21" t="s">
        <v>73</v>
      </c>
      <c r="F107" s="21" t="s">
        <v>156</v>
      </c>
      <c r="G107" s="21" t="s">
        <v>37</v>
      </c>
      <c r="H107" s="21" t="s">
        <v>154</v>
      </c>
      <c r="I107" s="21" t="s">
        <v>63</v>
      </c>
      <c r="J107" s="21" t="s">
        <v>67</v>
      </c>
      <c r="K107" s="21" t="s">
        <v>68</v>
      </c>
      <c r="L107" s="24">
        <v>109220</v>
      </c>
      <c r="M107" s="24">
        <v>109220</v>
      </c>
      <c r="N107" s="24">
        <v>109220</v>
      </c>
      <c r="O107" s="18"/>
    </row>
    <row r="108" spans="1:15" ht="22.7" customHeight="1" x14ac:dyDescent="0.25">
      <c r="A108" s="22" t="s">
        <v>153</v>
      </c>
      <c r="B108" s="23" t="s">
        <v>151</v>
      </c>
      <c r="C108" s="21" t="s">
        <v>152</v>
      </c>
      <c r="D108" s="21" t="s">
        <v>154</v>
      </c>
      <c r="E108" s="21" t="s">
        <v>75</v>
      </c>
      <c r="F108" s="21" t="s">
        <v>155</v>
      </c>
      <c r="G108" s="21" t="s">
        <v>37</v>
      </c>
      <c r="H108" s="21" t="s">
        <v>154</v>
      </c>
      <c r="I108" s="21" t="s">
        <v>63</v>
      </c>
      <c r="J108" s="21" t="s">
        <v>67</v>
      </c>
      <c r="K108" s="21" t="s">
        <v>68</v>
      </c>
      <c r="L108" s="24">
        <v>325390</v>
      </c>
      <c r="M108" s="24">
        <v>325390</v>
      </c>
      <c r="N108" s="24">
        <v>325390</v>
      </c>
      <c r="O108" s="18"/>
    </row>
    <row r="109" spans="1:15" ht="34.15" customHeight="1" x14ac:dyDescent="0.25">
      <c r="A109" s="22" t="s">
        <v>157</v>
      </c>
      <c r="B109" s="23" t="s">
        <v>151</v>
      </c>
      <c r="C109" s="21" t="s">
        <v>152</v>
      </c>
      <c r="D109" s="21" t="s">
        <v>158</v>
      </c>
      <c r="E109" s="21" t="s">
        <v>64</v>
      </c>
      <c r="F109" s="21" t="s">
        <v>410</v>
      </c>
      <c r="G109" s="21" t="s">
        <v>35</v>
      </c>
      <c r="H109" s="21" t="s">
        <v>158</v>
      </c>
      <c r="I109" s="21" t="s">
        <v>63</v>
      </c>
      <c r="J109" s="21" t="s">
        <v>67</v>
      </c>
      <c r="K109" s="21" t="s">
        <v>68</v>
      </c>
      <c r="L109" s="24"/>
      <c r="M109" s="24">
        <v>250000</v>
      </c>
      <c r="N109" s="24">
        <v>250000</v>
      </c>
      <c r="O109" s="18"/>
    </row>
    <row r="110" spans="1:15" ht="22.7" customHeight="1" x14ac:dyDescent="0.25">
      <c r="A110" s="22" t="s">
        <v>157</v>
      </c>
      <c r="B110" s="23" t="s">
        <v>151</v>
      </c>
      <c r="C110" s="21" t="s">
        <v>152</v>
      </c>
      <c r="D110" s="21" t="s">
        <v>158</v>
      </c>
      <c r="E110" s="21" t="s">
        <v>71</v>
      </c>
      <c r="F110" s="21" t="s">
        <v>159</v>
      </c>
      <c r="G110" s="21" t="s">
        <v>37</v>
      </c>
      <c r="H110" s="21" t="s">
        <v>158</v>
      </c>
      <c r="I110" s="21" t="s">
        <v>63</v>
      </c>
      <c r="J110" s="21" t="s">
        <v>67</v>
      </c>
      <c r="K110" s="21" t="s">
        <v>68</v>
      </c>
      <c r="L110" s="24">
        <v>940000</v>
      </c>
      <c r="M110" s="24">
        <v>940000</v>
      </c>
      <c r="N110" s="24">
        <v>940000</v>
      </c>
      <c r="O110" s="18"/>
    </row>
    <row r="111" spans="1:15" ht="22.7" customHeight="1" x14ac:dyDescent="0.25">
      <c r="A111" s="22" t="s">
        <v>157</v>
      </c>
      <c r="B111" s="23" t="s">
        <v>151</v>
      </c>
      <c r="C111" s="21" t="s">
        <v>152</v>
      </c>
      <c r="D111" s="21" t="s">
        <v>158</v>
      </c>
      <c r="E111" s="21" t="s">
        <v>73</v>
      </c>
      <c r="F111" s="21" t="s">
        <v>159</v>
      </c>
      <c r="G111" s="21" t="s">
        <v>37</v>
      </c>
      <c r="H111" s="21" t="s">
        <v>158</v>
      </c>
      <c r="I111" s="21" t="s">
        <v>63</v>
      </c>
      <c r="J111" s="21" t="s">
        <v>67</v>
      </c>
      <c r="K111" s="21" t="s">
        <v>68</v>
      </c>
      <c r="L111" s="24">
        <v>900000</v>
      </c>
      <c r="M111" s="24">
        <v>900000</v>
      </c>
      <c r="N111" s="24">
        <v>900000</v>
      </c>
      <c r="O111" s="18"/>
    </row>
    <row r="112" spans="1:15" ht="22.7" customHeight="1" x14ac:dyDescent="0.25">
      <c r="A112" s="22" t="s">
        <v>160</v>
      </c>
      <c r="B112" s="23" t="s">
        <v>151</v>
      </c>
      <c r="C112" s="21" t="s">
        <v>152</v>
      </c>
      <c r="D112" s="21" t="s">
        <v>161</v>
      </c>
      <c r="E112" s="21" t="s">
        <v>71</v>
      </c>
      <c r="F112" s="21" t="s">
        <v>162</v>
      </c>
      <c r="G112" s="21" t="s">
        <v>37</v>
      </c>
      <c r="H112" s="21" t="s">
        <v>161</v>
      </c>
      <c r="I112" s="21" t="s">
        <v>63</v>
      </c>
      <c r="J112" s="21" t="s">
        <v>67</v>
      </c>
      <c r="K112" s="21" t="s">
        <v>68</v>
      </c>
      <c r="L112" s="24">
        <v>4602270</v>
      </c>
      <c r="M112" s="24">
        <v>4602270</v>
      </c>
      <c r="N112" s="24">
        <v>4602270</v>
      </c>
      <c r="O112" s="18"/>
    </row>
    <row r="113" spans="1:15" ht="22.7" customHeight="1" x14ac:dyDescent="0.25">
      <c r="A113" s="22" t="s">
        <v>160</v>
      </c>
      <c r="B113" s="23" t="s">
        <v>151</v>
      </c>
      <c r="C113" s="21" t="s">
        <v>152</v>
      </c>
      <c r="D113" s="21" t="s">
        <v>161</v>
      </c>
      <c r="E113" s="21" t="s">
        <v>73</v>
      </c>
      <c r="F113" s="21" t="s">
        <v>162</v>
      </c>
      <c r="G113" s="21" t="s">
        <v>37</v>
      </c>
      <c r="H113" s="21" t="s">
        <v>161</v>
      </c>
      <c r="I113" s="21" t="s">
        <v>63</v>
      </c>
      <c r="J113" s="21" t="s">
        <v>67</v>
      </c>
      <c r="K113" s="21" t="s">
        <v>68</v>
      </c>
      <c r="L113" s="24">
        <v>9889228.9000000004</v>
      </c>
      <c r="M113" s="24">
        <v>2565500</v>
      </c>
      <c r="N113" s="24">
        <v>2565500</v>
      </c>
      <c r="O113" s="18"/>
    </row>
    <row r="114" spans="1:15" ht="22.7" customHeight="1" x14ac:dyDescent="0.25">
      <c r="A114" s="22" t="s">
        <v>160</v>
      </c>
      <c r="B114" s="23" t="s">
        <v>151</v>
      </c>
      <c r="C114" s="21" t="s">
        <v>152</v>
      </c>
      <c r="D114" s="21" t="s">
        <v>161</v>
      </c>
      <c r="E114" s="21" t="s">
        <v>78</v>
      </c>
      <c r="F114" s="21" t="s">
        <v>163</v>
      </c>
      <c r="G114" s="21" t="s">
        <v>37</v>
      </c>
      <c r="H114" s="21" t="s">
        <v>161</v>
      </c>
      <c r="I114" s="21" t="s">
        <v>63</v>
      </c>
      <c r="J114" s="21" t="s">
        <v>67</v>
      </c>
      <c r="K114" s="21" t="s">
        <v>68</v>
      </c>
      <c r="L114" s="24">
        <v>12546262.48</v>
      </c>
      <c r="M114" s="24">
        <v>14138951.52</v>
      </c>
      <c r="N114" s="24">
        <v>12102500</v>
      </c>
      <c r="O114" s="18"/>
    </row>
    <row r="115" spans="1:15" ht="34.15" customHeight="1" x14ac:dyDescent="0.25">
      <c r="A115" s="22" t="s">
        <v>164</v>
      </c>
      <c r="B115" s="23" t="s">
        <v>151</v>
      </c>
      <c r="C115" s="21" t="s">
        <v>152</v>
      </c>
      <c r="D115" s="21" t="s">
        <v>165</v>
      </c>
      <c r="E115" s="21" t="s">
        <v>64</v>
      </c>
      <c r="F115" s="21" t="s">
        <v>411</v>
      </c>
      <c r="G115" s="21" t="s">
        <v>35</v>
      </c>
      <c r="H115" s="21" t="s">
        <v>165</v>
      </c>
      <c r="I115" s="21" t="s">
        <v>63</v>
      </c>
      <c r="J115" s="21" t="s">
        <v>67</v>
      </c>
      <c r="K115" s="21" t="s">
        <v>68</v>
      </c>
      <c r="L115" s="24">
        <v>16895682.02</v>
      </c>
      <c r="M115" s="24">
        <v>12400000</v>
      </c>
      <c r="N115" s="24">
        <v>12400000</v>
      </c>
      <c r="O115" s="18"/>
    </row>
    <row r="116" spans="1:15" ht="22.7" customHeight="1" x14ac:dyDescent="0.25">
      <c r="A116" s="22" t="s">
        <v>164</v>
      </c>
      <c r="B116" s="23" t="s">
        <v>151</v>
      </c>
      <c r="C116" s="21" t="s">
        <v>152</v>
      </c>
      <c r="D116" s="21" t="s">
        <v>165</v>
      </c>
      <c r="E116" s="21" t="s">
        <v>79</v>
      </c>
      <c r="F116" s="21" t="s">
        <v>167</v>
      </c>
      <c r="G116" s="21" t="s">
        <v>37</v>
      </c>
      <c r="H116" s="21" t="s">
        <v>165</v>
      </c>
      <c r="I116" s="21" t="s">
        <v>63</v>
      </c>
      <c r="J116" s="21" t="s">
        <v>67</v>
      </c>
      <c r="K116" s="21" t="s">
        <v>68</v>
      </c>
      <c r="L116" s="24">
        <v>27853745</v>
      </c>
      <c r="M116" s="24">
        <v>26640822</v>
      </c>
      <c r="N116" s="24">
        <v>26943796</v>
      </c>
      <c r="O116" s="18"/>
    </row>
    <row r="117" spans="1:15" ht="22.7" customHeight="1" x14ac:dyDescent="0.25">
      <c r="A117" s="22" t="s">
        <v>164</v>
      </c>
      <c r="B117" s="23" t="s">
        <v>151</v>
      </c>
      <c r="C117" s="21" t="s">
        <v>152</v>
      </c>
      <c r="D117" s="21" t="s">
        <v>165</v>
      </c>
      <c r="E117" s="21" t="s">
        <v>71</v>
      </c>
      <c r="F117" s="21" t="s">
        <v>166</v>
      </c>
      <c r="G117" s="21" t="s">
        <v>37</v>
      </c>
      <c r="H117" s="21" t="s">
        <v>165</v>
      </c>
      <c r="I117" s="21" t="s">
        <v>63</v>
      </c>
      <c r="J117" s="21" t="s">
        <v>67</v>
      </c>
      <c r="K117" s="21" t="s">
        <v>68</v>
      </c>
      <c r="L117" s="24">
        <v>14452420</v>
      </c>
      <c r="M117" s="24">
        <v>15006620</v>
      </c>
      <c r="N117" s="24">
        <v>15006620</v>
      </c>
      <c r="O117" s="18"/>
    </row>
    <row r="118" spans="1:15" ht="22.7" customHeight="1" x14ac:dyDescent="0.25">
      <c r="A118" s="22" t="s">
        <v>164</v>
      </c>
      <c r="B118" s="23" t="s">
        <v>151</v>
      </c>
      <c r="C118" s="21" t="s">
        <v>152</v>
      </c>
      <c r="D118" s="21" t="s">
        <v>165</v>
      </c>
      <c r="E118" s="21" t="s">
        <v>73</v>
      </c>
      <c r="F118" s="21" t="s">
        <v>166</v>
      </c>
      <c r="G118" s="21" t="s">
        <v>37</v>
      </c>
      <c r="H118" s="21" t="s">
        <v>165</v>
      </c>
      <c r="I118" s="21" t="s">
        <v>63</v>
      </c>
      <c r="J118" s="21" t="s">
        <v>67</v>
      </c>
      <c r="K118" s="21" t="s">
        <v>68</v>
      </c>
      <c r="L118" s="24">
        <v>4702652.7</v>
      </c>
      <c r="M118" s="24">
        <v>5560780</v>
      </c>
      <c r="N118" s="24">
        <v>5560780</v>
      </c>
      <c r="O118" s="18"/>
    </row>
    <row r="119" spans="1:15" ht="22.7" customHeight="1" x14ac:dyDescent="0.25">
      <c r="A119" s="22" t="s">
        <v>164</v>
      </c>
      <c r="B119" s="23" t="s">
        <v>151</v>
      </c>
      <c r="C119" s="21" t="s">
        <v>152</v>
      </c>
      <c r="D119" s="21" t="s">
        <v>165</v>
      </c>
      <c r="E119" s="21" t="s">
        <v>75</v>
      </c>
      <c r="F119" s="21" t="s">
        <v>167</v>
      </c>
      <c r="G119" s="21" t="s">
        <v>37</v>
      </c>
      <c r="H119" s="21" t="s">
        <v>165</v>
      </c>
      <c r="I119" s="21" t="s">
        <v>63</v>
      </c>
      <c r="J119" s="21" t="s">
        <v>67</v>
      </c>
      <c r="K119" s="21" t="s">
        <v>68</v>
      </c>
      <c r="L119" s="24"/>
      <c r="M119" s="24">
        <v>70500</v>
      </c>
      <c r="N119" s="24">
        <v>70500</v>
      </c>
      <c r="O119" s="18"/>
    </row>
    <row r="120" spans="1:15" ht="22.7" customHeight="1" x14ac:dyDescent="0.25">
      <c r="A120" s="22" t="s">
        <v>164</v>
      </c>
      <c r="B120" s="23" t="s">
        <v>151</v>
      </c>
      <c r="C120" s="21" t="s">
        <v>152</v>
      </c>
      <c r="D120" s="21" t="s">
        <v>165</v>
      </c>
      <c r="E120" s="21" t="s">
        <v>81</v>
      </c>
      <c r="F120" s="21" t="s">
        <v>65</v>
      </c>
      <c r="G120" s="21" t="s">
        <v>38</v>
      </c>
      <c r="H120" s="21" t="s">
        <v>165</v>
      </c>
      <c r="I120" s="21" t="s">
        <v>63</v>
      </c>
      <c r="J120" s="21" t="s">
        <v>67</v>
      </c>
      <c r="K120" s="21" t="s">
        <v>68</v>
      </c>
      <c r="L120" s="24">
        <v>1293600</v>
      </c>
      <c r="M120" s="24">
        <v>882000</v>
      </c>
      <c r="N120" s="24">
        <v>882000</v>
      </c>
      <c r="O120" s="18"/>
    </row>
    <row r="121" spans="1:15" ht="22.7" customHeight="1" x14ac:dyDescent="0.25">
      <c r="A121" s="22" t="s">
        <v>164</v>
      </c>
      <c r="B121" s="23" t="s">
        <v>151</v>
      </c>
      <c r="C121" s="21" t="s">
        <v>152</v>
      </c>
      <c r="D121" s="21" t="s">
        <v>165</v>
      </c>
      <c r="E121" s="21" t="s">
        <v>82</v>
      </c>
      <c r="F121" s="21" t="s">
        <v>65</v>
      </c>
      <c r="G121" s="21" t="s">
        <v>38</v>
      </c>
      <c r="H121" s="21" t="s">
        <v>165</v>
      </c>
      <c r="I121" s="21" t="s">
        <v>63</v>
      </c>
      <c r="J121" s="21" t="s">
        <v>67</v>
      </c>
      <c r="K121" s="21" t="s">
        <v>68</v>
      </c>
      <c r="L121" s="24">
        <v>129360</v>
      </c>
      <c r="M121" s="24">
        <v>88200</v>
      </c>
      <c r="N121" s="24">
        <v>88200</v>
      </c>
      <c r="O121" s="18"/>
    </row>
    <row r="122" spans="1:15" ht="22.7" customHeight="1" x14ac:dyDescent="0.25">
      <c r="A122" s="22" t="s">
        <v>164</v>
      </c>
      <c r="B122" s="23" t="s">
        <v>151</v>
      </c>
      <c r="C122" s="21" t="s">
        <v>152</v>
      </c>
      <c r="D122" s="21" t="s">
        <v>165</v>
      </c>
      <c r="E122" s="21" t="s">
        <v>84</v>
      </c>
      <c r="F122" s="21" t="s">
        <v>65</v>
      </c>
      <c r="G122" s="21" t="s">
        <v>38</v>
      </c>
      <c r="H122" s="21" t="s">
        <v>165</v>
      </c>
      <c r="I122" s="21" t="s">
        <v>63</v>
      </c>
      <c r="J122" s="21" t="s">
        <v>67</v>
      </c>
      <c r="K122" s="21" t="s">
        <v>68</v>
      </c>
      <c r="L122" s="24">
        <v>4272948</v>
      </c>
      <c r="M122" s="24">
        <v>4272948</v>
      </c>
      <c r="N122" s="24">
        <v>4272948</v>
      </c>
      <c r="O122" s="18"/>
    </row>
    <row r="123" spans="1:15" ht="22.7" customHeight="1" x14ac:dyDescent="0.25">
      <c r="A123" s="22" t="s">
        <v>164</v>
      </c>
      <c r="B123" s="23" t="s">
        <v>151</v>
      </c>
      <c r="C123" s="21" t="s">
        <v>152</v>
      </c>
      <c r="D123" s="21" t="s">
        <v>165</v>
      </c>
      <c r="E123" s="21" t="s">
        <v>86</v>
      </c>
      <c r="F123" s="21" t="s">
        <v>65</v>
      </c>
      <c r="G123" s="21" t="s">
        <v>38</v>
      </c>
      <c r="H123" s="21" t="s">
        <v>165</v>
      </c>
      <c r="I123" s="21" t="s">
        <v>63</v>
      </c>
      <c r="J123" s="21" t="s">
        <v>67</v>
      </c>
      <c r="K123" s="21" t="s">
        <v>68</v>
      </c>
      <c r="L123" s="24">
        <v>5036910</v>
      </c>
      <c r="M123" s="24">
        <v>5036910</v>
      </c>
      <c r="N123" s="24">
        <v>5036910</v>
      </c>
      <c r="O123" s="18"/>
    </row>
    <row r="124" spans="1:15" ht="22.7" customHeight="1" x14ac:dyDescent="0.25">
      <c r="A124" s="22" t="s">
        <v>164</v>
      </c>
      <c r="B124" s="23" t="s">
        <v>151</v>
      </c>
      <c r="C124" s="21" t="s">
        <v>152</v>
      </c>
      <c r="D124" s="21" t="s">
        <v>165</v>
      </c>
      <c r="E124" s="21" t="s">
        <v>87</v>
      </c>
      <c r="F124" s="21" t="s">
        <v>65</v>
      </c>
      <c r="G124" s="21" t="s">
        <v>38</v>
      </c>
      <c r="H124" s="21" t="s">
        <v>165</v>
      </c>
      <c r="I124" s="21" t="s">
        <v>63</v>
      </c>
      <c r="J124" s="21" t="s">
        <v>67</v>
      </c>
      <c r="K124" s="21" t="s">
        <v>68</v>
      </c>
      <c r="L124" s="24">
        <v>1352470</v>
      </c>
      <c r="M124" s="24">
        <v>1352470</v>
      </c>
      <c r="N124" s="24">
        <v>1352470</v>
      </c>
      <c r="O124" s="18"/>
    </row>
    <row r="125" spans="1:15" ht="22.7" customHeight="1" x14ac:dyDescent="0.25">
      <c r="A125" s="22" t="s">
        <v>168</v>
      </c>
      <c r="B125" s="23" t="s">
        <v>151</v>
      </c>
      <c r="C125" s="21" t="s">
        <v>152</v>
      </c>
      <c r="D125" s="21" t="s">
        <v>169</v>
      </c>
      <c r="E125" s="21" t="s">
        <v>73</v>
      </c>
      <c r="F125" s="21" t="s">
        <v>170</v>
      </c>
      <c r="G125" s="21" t="s">
        <v>37</v>
      </c>
      <c r="H125" s="21" t="s">
        <v>169</v>
      </c>
      <c r="I125" s="21" t="s">
        <v>63</v>
      </c>
      <c r="J125" s="21" t="s">
        <v>67</v>
      </c>
      <c r="K125" s="21" t="s">
        <v>68</v>
      </c>
      <c r="L125" s="24">
        <v>12397.82</v>
      </c>
      <c r="M125" s="24">
        <v>11000</v>
      </c>
      <c r="N125" s="24">
        <v>11000</v>
      </c>
      <c r="O125" s="18"/>
    </row>
    <row r="126" spans="1:15" ht="22.7" customHeight="1" x14ac:dyDescent="0.25">
      <c r="A126" s="22" t="s">
        <v>168</v>
      </c>
      <c r="B126" s="23" t="s">
        <v>151</v>
      </c>
      <c r="C126" s="21" t="s">
        <v>152</v>
      </c>
      <c r="D126" s="21" t="s">
        <v>169</v>
      </c>
      <c r="E126" s="21" t="s">
        <v>81</v>
      </c>
      <c r="F126" s="21" t="s">
        <v>65</v>
      </c>
      <c r="G126" s="21" t="s">
        <v>38</v>
      </c>
      <c r="H126" s="21" t="s">
        <v>169</v>
      </c>
      <c r="I126" s="21" t="s">
        <v>63</v>
      </c>
      <c r="J126" s="21" t="s">
        <v>67</v>
      </c>
      <c r="K126" s="21" t="s">
        <v>68</v>
      </c>
      <c r="L126" s="24">
        <v>14000</v>
      </c>
      <c r="M126" s="24">
        <v>14000</v>
      </c>
      <c r="N126" s="24">
        <v>14000</v>
      </c>
      <c r="O126" s="18"/>
    </row>
    <row r="127" spans="1:15" ht="22.7" customHeight="1" x14ac:dyDescent="0.25">
      <c r="A127" s="22" t="s">
        <v>168</v>
      </c>
      <c r="B127" s="23" t="s">
        <v>151</v>
      </c>
      <c r="C127" s="21" t="s">
        <v>152</v>
      </c>
      <c r="D127" s="21" t="s">
        <v>169</v>
      </c>
      <c r="E127" s="21" t="s">
        <v>82</v>
      </c>
      <c r="F127" s="21" t="s">
        <v>65</v>
      </c>
      <c r="G127" s="21" t="s">
        <v>38</v>
      </c>
      <c r="H127" s="21" t="s">
        <v>169</v>
      </c>
      <c r="I127" s="21" t="s">
        <v>63</v>
      </c>
      <c r="J127" s="21" t="s">
        <v>67</v>
      </c>
      <c r="K127" s="21" t="s">
        <v>68</v>
      </c>
      <c r="L127" s="24">
        <v>1400</v>
      </c>
      <c r="M127" s="24">
        <v>1400</v>
      </c>
      <c r="N127" s="24">
        <v>1400</v>
      </c>
      <c r="O127" s="18"/>
    </row>
    <row r="128" spans="1:15" ht="22.7" customHeight="1" x14ac:dyDescent="0.25">
      <c r="A128" s="22" t="s">
        <v>171</v>
      </c>
      <c r="B128" s="23" t="s">
        <v>151</v>
      </c>
      <c r="C128" s="21" t="s">
        <v>152</v>
      </c>
      <c r="D128" s="21" t="s">
        <v>172</v>
      </c>
      <c r="E128" s="21" t="s">
        <v>73</v>
      </c>
      <c r="F128" s="21" t="s">
        <v>496</v>
      </c>
      <c r="G128" s="21" t="s">
        <v>37</v>
      </c>
      <c r="H128" s="21" t="s">
        <v>172</v>
      </c>
      <c r="I128" s="21" t="s">
        <v>63</v>
      </c>
      <c r="J128" s="21" t="s">
        <v>67</v>
      </c>
      <c r="K128" s="21" t="s">
        <v>68</v>
      </c>
      <c r="L128" s="24">
        <v>17250</v>
      </c>
      <c r="M128" s="24"/>
      <c r="N128" s="24"/>
      <c r="O128" s="18"/>
    </row>
    <row r="129" spans="1:15" ht="22.7" customHeight="1" x14ac:dyDescent="0.25">
      <c r="A129" s="22" t="s">
        <v>171</v>
      </c>
      <c r="B129" s="23" t="s">
        <v>151</v>
      </c>
      <c r="C129" s="21" t="s">
        <v>152</v>
      </c>
      <c r="D129" s="21" t="s">
        <v>172</v>
      </c>
      <c r="E129" s="21" t="s">
        <v>75</v>
      </c>
      <c r="F129" s="21" t="s">
        <v>173</v>
      </c>
      <c r="G129" s="21" t="s">
        <v>37</v>
      </c>
      <c r="H129" s="21" t="s">
        <v>172</v>
      </c>
      <c r="I129" s="21" t="s">
        <v>63</v>
      </c>
      <c r="J129" s="21" t="s">
        <v>67</v>
      </c>
      <c r="K129" s="21" t="s">
        <v>68</v>
      </c>
      <c r="L129" s="24">
        <v>2919640</v>
      </c>
      <c r="M129" s="24">
        <v>2849140</v>
      </c>
      <c r="N129" s="24">
        <v>2849140</v>
      </c>
      <c r="O129" s="18"/>
    </row>
    <row r="130" spans="1:15" ht="22.7" customHeight="1" x14ac:dyDescent="0.25">
      <c r="A130" s="22" t="s">
        <v>171</v>
      </c>
      <c r="B130" s="23" t="s">
        <v>151</v>
      </c>
      <c r="C130" s="21" t="s">
        <v>152</v>
      </c>
      <c r="D130" s="21" t="s">
        <v>172</v>
      </c>
      <c r="E130" s="21" t="s">
        <v>477</v>
      </c>
      <c r="F130" s="21" t="s">
        <v>65</v>
      </c>
      <c r="G130" s="21" t="s">
        <v>38</v>
      </c>
      <c r="H130" s="21" t="s">
        <v>172</v>
      </c>
      <c r="I130" s="21" t="s">
        <v>63</v>
      </c>
      <c r="J130" s="21" t="s">
        <v>67</v>
      </c>
      <c r="K130" s="21" t="s">
        <v>68</v>
      </c>
      <c r="L130" s="24">
        <v>5074890</v>
      </c>
      <c r="M130" s="24"/>
      <c r="N130" s="24"/>
      <c r="O130" s="18"/>
    </row>
    <row r="131" spans="1:15" ht="22.7" customHeight="1" x14ac:dyDescent="0.25">
      <c r="A131" s="22" t="s">
        <v>174</v>
      </c>
      <c r="B131" s="23" t="s">
        <v>151</v>
      </c>
      <c r="C131" s="21" t="s">
        <v>152</v>
      </c>
      <c r="D131" s="21" t="s">
        <v>175</v>
      </c>
      <c r="E131" s="21" t="s">
        <v>71</v>
      </c>
      <c r="F131" s="21" t="s">
        <v>176</v>
      </c>
      <c r="G131" s="21" t="s">
        <v>37</v>
      </c>
      <c r="H131" s="21" t="s">
        <v>175</v>
      </c>
      <c r="I131" s="21" t="s">
        <v>63</v>
      </c>
      <c r="J131" s="21" t="s">
        <v>67</v>
      </c>
      <c r="K131" s="21" t="s">
        <v>68</v>
      </c>
      <c r="L131" s="24">
        <v>130778.6</v>
      </c>
      <c r="M131" s="24">
        <v>100000</v>
      </c>
      <c r="N131" s="24">
        <v>100000</v>
      </c>
      <c r="O131" s="18"/>
    </row>
    <row r="132" spans="1:15" ht="22.7" customHeight="1" x14ac:dyDescent="0.25">
      <c r="A132" s="22" t="s">
        <v>174</v>
      </c>
      <c r="B132" s="23" t="s">
        <v>151</v>
      </c>
      <c r="C132" s="21" t="s">
        <v>152</v>
      </c>
      <c r="D132" s="21" t="s">
        <v>175</v>
      </c>
      <c r="E132" s="21" t="s">
        <v>73</v>
      </c>
      <c r="F132" s="21" t="s">
        <v>176</v>
      </c>
      <c r="G132" s="21" t="s">
        <v>37</v>
      </c>
      <c r="H132" s="21" t="s">
        <v>175</v>
      </c>
      <c r="I132" s="21" t="s">
        <v>63</v>
      </c>
      <c r="J132" s="21" t="s">
        <v>67</v>
      </c>
      <c r="K132" s="21" t="s">
        <v>68</v>
      </c>
      <c r="L132" s="24">
        <v>90250.58</v>
      </c>
      <c r="M132" s="24">
        <v>100000</v>
      </c>
      <c r="N132" s="24">
        <v>100000</v>
      </c>
      <c r="O132" s="18"/>
    </row>
    <row r="133" spans="1:15" ht="34.15" customHeight="1" x14ac:dyDescent="0.25">
      <c r="A133" s="22" t="s">
        <v>393</v>
      </c>
      <c r="B133" s="23" t="s">
        <v>151</v>
      </c>
      <c r="C133" s="21" t="s">
        <v>152</v>
      </c>
      <c r="D133" s="21" t="s">
        <v>394</v>
      </c>
      <c r="E133" s="21" t="s">
        <v>64</v>
      </c>
      <c r="F133" s="21" t="s">
        <v>412</v>
      </c>
      <c r="G133" s="21" t="s">
        <v>35</v>
      </c>
      <c r="H133" s="21" t="s">
        <v>394</v>
      </c>
      <c r="I133" s="21" t="s">
        <v>63</v>
      </c>
      <c r="J133" s="21" t="s">
        <v>67</v>
      </c>
      <c r="K133" s="21" t="s">
        <v>68</v>
      </c>
      <c r="L133" s="24">
        <v>720000</v>
      </c>
      <c r="M133" s="24"/>
      <c r="N133" s="24"/>
      <c r="O133" s="18"/>
    </row>
    <row r="134" spans="1:15" ht="22.7" customHeight="1" x14ac:dyDescent="0.25">
      <c r="A134" s="22" t="s">
        <v>177</v>
      </c>
      <c r="B134" s="23" t="s">
        <v>151</v>
      </c>
      <c r="C134" s="21" t="s">
        <v>152</v>
      </c>
      <c r="D134" s="21" t="s">
        <v>178</v>
      </c>
      <c r="E134" s="21" t="s">
        <v>73</v>
      </c>
      <c r="F134" s="21" t="s">
        <v>179</v>
      </c>
      <c r="G134" s="21" t="s">
        <v>37</v>
      </c>
      <c r="H134" s="21" t="s">
        <v>178</v>
      </c>
      <c r="I134" s="21" t="s">
        <v>63</v>
      </c>
      <c r="J134" s="21" t="s">
        <v>67</v>
      </c>
      <c r="K134" s="21" t="s">
        <v>68</v>
      </c>
      <c r="L134" s="24">
        <v>30000</v>
      </c>
      <c r="M134" s="24">
        <v>30000</v>
      </c>
      <c r="N134" s="24">
        <v>30000</v>
      </c>
      <c r="O134" s="18"/>
    </row>
    <row r="135" spans="1:15" ht="22.7" customHeight="1" x14ac:dyDescent="0.25">
      <c r="A135" s="22" t="s">
        <v>180</v>
      </c>
      <c r="B135" s="23" t="s">
        <v>151</v>
      </c>
      <c r="C135" s="21" t="s">
        <v>152</v>
      </c>
      <c r="D135" s="21" t="s">
        <v>181</v>
      </c>
      <c r="E135" s="21" t="s">
        <v>71</v>
      </c>
      <c r="F135" s="21" t="s">
        <v>182</v>
      </c>
      <c r="G135" s="21" t="s">
        <v>37</v>
      </c>
      <c r="H135" s="21" t="s">
        <v>181</v>
      </c>
      <c r="I135" s="21" t="s">
        <v>63</v>
      </c>
      <c r="J135" s="21" t="s">
        <v>67</v>
      </c>
      <c r="K135" s="21" t="s">
        <v>68</v>
      </c>
      <c r="L135" s="24"/>
      <c r="M135" s="24">
        <v>200000</v>
      </c>
      <c r="N135" s="24">
        <v>200000</v>
      </c>
      <c r="O135" s="18"/>
    </row>
    <row r="136" spans="1:15" ht="22.7" customHeight="1" x14ac:dyDescent="0.25">
      <c r="A136" s="22" t="s">
        <v>180</v>
      </c>
      <c r="B136" s="23" t="s">
        <v>151</v>
      </c>
      <c r="C136" s="21" t="s">
        <v>152</v>
      </c>
      <c r="D136" s="21" t="s">
        <v>181</v>
      </c>
      <c r="E136" s="21" t="s">
        <v>73</v>
      </c>
      <c r="F136" s="21" t="s">
        <v>182</v>
      </c>
      <c r="G136" s="21" t="s">
        <v>37</v>
      </c>
      <c r="H136" s="21" t="s">
        <v>181</v>
      </c>
      <c r="I136" s="21" t="s">
        <v>63</v>
      </c>
      <c r="J136" s="21" t="s">
        <v>67</v>
      </c>
      <c r="K136" s="21" t="s">
        <v>68</v>
      </c>
      <c r="L136" s="24"/>
      <c r="M136" s="24">
        <v>150000</v>
      </c>
      <c r="N136" s="24">
        <v>150000</v>
      </c>
      <c r="O136" s="18"/>
    </row>
    <row r="137" spans="1:15" ht="34.15" customHeight="1" x14ac:dyDescent="0.25">
      <c r="A137" s="22" t="s">
        <v>183</v>
      </c>
      <c r="B137" s="23" t="s">
        <v>151</v>
      </c>
      <c r="C137" s="21" t="s">
        <v>152</v>
      </c>
      <c r="D137" s="21" t="s">
        <v>184</v>
      </c>
      <c r="E137" s="21" t="s">
        <v>64</v>
      </c>
      <c r="F137" s="21" t="s">
        <v>413</v>
      </c>
      <c r="G137" s="21" t="s">
        <v>35</v>
      </c>
      <c r="H137" s="21" t="s">
        <v>184</v>
      </c>
      <c r="I137" s="21" t="s">
        <v>63</v>
      </c>
      <c r="J137" s="21" t="s">
        <v>67</v>
      </c>
      <c r="K137" s="21" t="s">
        <v>68</v>
      </c>
      <c r="L137" s="24">
        <v>365918.57</v>
      </c>
      <c r="M137" s="24">
        <v>370000</v>
      </c>
      <c r="N137" s="24">
        <v>370000</v>
      </c>
      <c r="O137" s="18"/>
    </row>
    <row r="138" spans="1:15" ht="22.7" customHeight="1" x14ac:dyDescent="0.25">
      <c r="A138" s="22" t="s">
        <v>183</v>
      </c>
      <c r="B138" s="23" t="s">
        <v>151</v>
      </c>
      <c r="C138" s="21" t="s">
        <v>152</v>
      </c>
      <c r="D138" s="21" t="s">
        <v>184</v>
      </c>
      <c r="E138" s="21" t="s">
        <v>71</v>
      </c>
      <c r="F138" s="21" t="s">
        <v>189</v>
      </c>
      <c r="G138" s="21" t="s">
        <v>37</v>
      </c>
      <c r="H138" s="21" t="s">
        <v>184</v>
      </c>
      <c r="I138" s="21" t="s">
        <v>63</v>
      </c>
      <c r="J138" s="21" t="s">
        <v>67</v>
      </c>
      <c r="K138" s="21" t="s">
        <v>68</v>
      </c>
      <c r="L138" s="24">
        <v>569221.4</v>
      </c>
      <c r="M138" s="24">
        <v>400000</v>
      </c>
      <c r="N138" s="24">
        <v>400000</v>
      </c>
      <c r="O138" s="18"/>
    </row>
    <row r="139" spans="1:15" ht="22.7" customHeight="1" x14ac:dyDescent="0.25">
      <c r="A139" s="22" t="s">
        <v>183</v>
      </c>
      <c r="B139" s="23" t="s">
        <v>151</v>
      </c>
      <c r="C139" s="21" t="s">
        <v>152</v>
      </c>
      <c r="D139" s="21" t="s">
        <v>184</v>
      </c>
      <c r="E139" s="21" t="s">
        <v>73</v>
      </c>
      <c r="F139" s="21" t="s">
        <v>189</v>
      </c>
      <c r="G139" s="21" t="s">
        <v>37</v>
      </c>
      <c r="H139" s="21" t="s">
        <v>184</v>
      </c>
      <c r="I139" s="21" t="s">
        <v>63</v>
      </c>
      <c r="J139" s="21" t="s">
        <v>67</v>
      </c>
      <c r="K139" s="21" t="s">
        <v>68</v>
      </c>
      <c r="L139" s="24">
        <v>110000</v>
      </c>
      <c r="M139" s="24">
        <v>344000</v>
      </c>
      <c r="N139" s="24">
        <v>344000</v>
      </c>
      <c r="O139" s="18"/>
    </row>
    <row r="140" spans="1:15" ht="22.7" customHeight="1" x14ac:dyDescent="0.25">
      <c r="A140" s="22" t="s">
        <v>183</v>
      </c>
      <c r="B140" s="23" t="s">
        <v>151</v>
      </c>
      <c r="C140" s="21" t="s">
        <v>152</v>
      </c>
      <c r="D140" s="21" t="s">
        <v>184</v>
      </c>
      <c r="E140" s="21" t="s">
        <v>76</v>
      </c>
      <c r="F140" s="21" t="s">
        <v>185</v>
      </c>
      <c r="G140" s="21" t="s">
        <v>37</v>
      </c>
      <c r="H140" s="21" t="s">
        <v>184</v>
      </c>
      <c r="I140" s="21" t="s">
        <v>63</v>
      </c>
      <c r="J140" s="21" t="s">
        <v>67</v>
      </c>
      <c r="K140" s="21" t="s">
        <v>68</v>
      </c>
      <c r="L140" s="24">
        <v>727000</v>
      </c>
      <c r="M140" s="24">
        <v>727000</v>
      </c>
      <c r="N140" s="24">
        <v>727000</v>
      </c>
      <c r="O140" s="18"/>
    </row>
    <row r="141" spans="1:15" ht="22.7" customHeight="1" x14ac:dyDescent="0.25">
      <c r="A141" s="22" t="s">
        <v>183</v>
      </c>
      <c r="B141" s="23" t="s">
        <v>151</v>
      </c>
      <c r="C141" s="21" t="s">
        <v>152</v>
      </c>
      <c r="D141" s="21" t="s">
        <v>184</v>
      </c>
      <c r="E141" s="21" t="s">
        <v>75</v>
      </c>
      <c r="F141" s="21" t="s">
        <v>185</v>
      </c>
      <c r="G141" s="21" t="s">
        <v>37</v>
      </c>
      <c r="H141" s="21" t="s">
        <v>184</v>
      </c>
      <c r="I141" s="21" t="s">
        <v>63</v>
      </c>
      <c r="J141" s="21" t="s">
        <v>67</v>
      </c>
      <c r="K141" s="21" t="s">
        <v>68</v>
      </c>
      <c r="L141" s="24">
        <v>107536</v>
      </c>
      <c r="M141" s="24"/>
      <c r="N141" s="24"/>
      <c r="O141" s="18"/>
    </row>
    <row r="142" spans="1:15" ht="22.7" customHeight="1" x14ac:dyDescent="0.25">
      <c r="A142" s="22" t="s">
        <v>186</v>
      </c>
      <c r="B142" s="23" t="s">
        <v>151</v>
      </c>
      <c r="C142" s="21" t="s">
        <v>152</v>
      </c>
      <c r="D142" s="21" t="s">
        <v>187</v>
      </c>
      <c r="E142" s="21" t="s">
        <v>73</v>
      </c>
      <c r="F142" s="21" t="s">
        <v>188</v>
      </c>
      <c r="G142" s="21" t="s">
        <v>37</v>
      </c>
      <c r="H142" s="21" t="s">
        <v>187</v>
      </c>
      <c r="I142" s="21" t="s">
        <v>63</v>
      </c>
      <c r="J142" s="21" t="s">
        <v>67</v>
      </c>
      <c r="K142" s="21" t="s">
        <v>68</v>
      </c>
      <c r="L142" s="24">
        <v>59190</v>
      </c>
      <c r="M142" s="24">
        <v>76000</v>
      </c>
      <c r="N142" s="24">
        <v>76000</v>
      </c>
      <c r="O142" s="18"/>
    </row>
    <row r="143" spans="1:15" ht="34.15" customHeight="1" x14ac:dyDescent="0.25">
      <c r="A143" s="22" t="s">
        <v>190</v>
      </c>
      <c r="B143" s="23" t="s">
        <v>191</v>
      </c>
      <c r="C143" s="21" t="s">
        <v>192</v>
      </c>
      <c r="D143" s="21" t="s">
        <v>63</v>
      </c>
      <c r="E143" s="21" t="s">
        <v>64</v>
      </c>
      <c r="F143" s="21" t="s">
        <v>65</v>
      </c>
      <c r="G143" s="21" t="s">
        <v>66</v>
      </c>
      <c r="H143" s="21" t="s">
        <v>63</v>
      </c>
      <c r="I143" s="21" t="s">
        <v>63</v>
      </c>
      <c r="J143" s="21" t="s">
        <v>67</v>
      </c>
      <c r="K143" s="21" t="s">
        <v>68</v>
      </c>
      <c r="L143" s="24">
        <v>20952420.039999999</v>
      </c>
      <c r="M143" s="24">
        <v>19275120</v>
      </c>
      <c r="N143" s="24">
        <v>19275120</v>
      </c>
      <c r="O143" s="18"/>
    </row>
    <row r="144" spans="1:15" ht="34.15" customHeight="1" x14ac:dyDescent="0.25">
      <c r="A144" s="22" t="s">
        <v>157</v>
      </c>
      <c r="B144" s="23" t="s">
        <v>191</v>
      </c>
      <c r="C144" s="21" t="s">
        <v>192</v>
      </c>
      <c r="D144" s="21" t="s">
        <v>158</v>
      </c>
      <c r="E144" s="21" t="s">
        <v>64</v>
      </c>
      <c r="F144" s="21" t="s">
        <v>410</v>
      </c>
      <c r="G144" s="21" t="s">
        <v>35</v>
      </c>
      <c r="H144" s="21" t="s">
        <v>158</v>
      </c>
      <c r="I144" s="21" t="s">
        <v>63</v>
      </c>
      <c r="J144" s="21" t="s">
        <v>67</v>
      </c>
      <c r="K144" s="21" t="s">
        <v>68</v>
      </c>
      <c r="L144" s="24">
        <v>301900.03999999998</v>
      </c>
      <c r="M144" s="24"/>
      <c r="N144" s="24"/>
      <c r="O144" s="18"/>
    </row>
    <row r="145" spans="1:15" ht="22.7" customHeight="1" x14ac:dyDescent="0.25">
      <c r="A145" s="22" t="s">
        <v>157</v>
      </c>
      <c r="B145" s="23" t="s">
        <v>191</v>
      </c>
      <c r="C145" s="21" t="s">
        <v>192</v>
      </c>
      <c r="D145" s="21" t="s">
        <v>158</v>
      </c>
      <c r="E145" s="21" t="s">
        <v>71</v>
      </c>
      <c r="F145" s="21" t="s">
        <v>159</v>
      </c>
      <c r="G145" s="21" t="s">
        <v>37</v>
      </c>
      <c r="H145" s="21" t="s">
        <v>158</v>
      </c>
      <c r="I145" s="21" t="s">
        <v>63</v>
      </c>
      <c r="J145" s="21" t="s">
        <v>67</v>
      </c>
      <c r="K145" s="21" t="s">
        <v>68</v>
      </c>
      <c r="L145" s="24">
        <v>10754260</v>
      </c>
      <c r="M145" s="24">
        <v>9378860</v>
      </c>
      <c r="N145" s="24">
        <v>9378860</v>
      </c>
      <c r="O145" s="18"/>
    </row>
    <row r="146" spans="1:15" ht="22.7" customHeight="1" x14ac:dyDescent="0.25">
      <c r="A146" s="22" t="s">
        <v>157</v>
      </c>
      <c r="B146" s="23" t="s">
        <v>191</v>
      </c>
      <c r="C146" s="21" t="s">
        <v>192</v>
      </c>
      <c r="D146" s="21" t="s">
        <v>158</v>
      </c>
      <c r="E146" s="21" t="s">
        <v>73</v>
      </c>
      <c r="F146" s="21" t="s">
        <v>159</v>
      </c>
      <c r="G146" s="21" t="s">
        <v>37</v>
      </c>
      <c r="H146" s="21" t="s">
        <v>158</v>
      </c>
      <c r="I146" s="21" t="s">
        <v>63</v>
      </c>
      <c r="J146" s="21" t="s">
        <v>67</v>
      </c>
      <c r="K146" s="21" t="s">
        <v>68</v>
      </c>
      <c r="L146" s="24">
        <v>9896260</v>
      </c>
      <c r="M146" s="24">
        <v>9896260</v>
      </c>
      <c r="N146" s="24">
        <v>9896260</v>
      </c>
      <c r="O146" s="18"/>
    </row>
    <row r="147" spans="1:15" ht="34.15" customHeight="1" x14ac:dyDescent="0.25">
      <c r="A147" s="132" t="s">
        <v>59</v>
      </c>
      <c r="B147" s="19" t="s">
        <v>60</v>
      </c>
      <c r="C147" s="20" t="s">
        <v>61</v>
      </c>
      <c r="D147" s="21" t="s">
        <v>63</v>
      </c>
      <c r="E147" s="21" t="s">
        <v>64</v>
      </c>
      <c r="F147" s="21" t="s">
        <v>65</v>
      </c>
      <c r="G147" s="21" t="s">
        <v>66</v>
      </c>
      <c r="H147" s="21" t="s">
        <v>63</v>
      </c>
      <c r="I147" s="21" t="s">
        <v>61</v>
      </c>
      <c r="J147" s="21" t="s">
        <v>67</v>
      </c>
      <c r="K147" s="21" t="s">
        <v>68</v>
      </c>
      <c r="L147" s="17">
        <v>-150000</v>
      </c>
      <c r="M147" s="17">
        <v>-150000</v>
      </c>
      <c r="N147" s="17">
        <v>-150000</v>
      </c>
      <c r="O147" s="18"/>
    </row>
    <row r="148" spans="1:15" ht="34.15" customHeight="1" x14ac:dyDescent="0.25">
      <c r="A148" s="26" t="s">
        <v>194</v>
      </c>
      <c r="B148" s="131" t="s">
        <v>193</v>
      </c>
      <c r="C148" s="16" t="s">
        <v>61</v>
      </c>
      <c r="D148" s="21" t="s">
        <v>195</v>
      </c>
      <c r="E148" s="21" t="s">
        <v>64</v>
      </c>
      <c r="F148" s="21" t="s">
        <v>69</v>
      </c>
      <c r="G148" s="21" t="s">
        <v>35</v>
      </c>
      <c r="H148" s="21" t="s">
        <v>195</v>
      </c>
      <c r="I148" s="21" t="s">
        <v>473</v>
      </c>
      <c r="J148" s="21" t="s">
        <v>67</v>
      </c>
      <c r="K148" s="21" t="s">
        <v>68</v>
      </c>
      <c r="L148" s="17">
        <v>-150000</v>
      </c>
      <c r="M148" s="17">
        <v>-150000</v>
      </c>
      <c r="N148" s="17">
        <v>-150000</v>
      </c>
      <c r="O148" s="18"/>
    </row>
    <row r="149" spans="1:15" ht="34.15" customHeight="1" x14ac:dyDescent="0.25">
      <c r="A149" s="132" t="s">
        <v>93</v>
      </c>
      <c r="B149" s="19" t="s">
        <v>94</v>
      </c>
      <c r="C149" s="20" t="s">
        <v>63</v>
      </c>
      <c r="D149" s="21" t="s">
        <v>63</v>
      </c>
      <c r="E149" s="21" t="s">
        <v>64</v>
      </c>
      <c r="F149" s="21" t="s">
        <v>65</v>
      </c>
      <c r="G149" s="21" t="s">
        <v>66</v>
      </c>
      <c r="H149" s="21" t="s">
        <v>63</v>
      </c>
      <c r="I149" s="21" t="s">
        <v>63</v>
      </c>
      <c r="J149" s="21" t="s">
        <v>67</v>
      </c>
      <c r="K149" s="21" t="s">
        <v>68</v>
      </c>
      <c r="L149" s="17"/>
      <c r="M149" s="17"/>
      <c r="N149" s="17"/>
      <c r="O149" s="18"/>
    </row>
  </sheetData>
  <mergeCells count="27">
    <mergeCell ref="N5:O5"/>
    <mergeCell ref="N6:O6"/>
    <mergeCell ref="N9:O9"/>
    <mergeCell ref="N7:O7"/>
    <mergeCell ref="N2:O2"/>
    <mergeCell ref="N3:O3"/>
    <mergeCell ref="N4:O4"/>
    <mergeCell ref="B16:L16"/>
    <mergeCell ref="O12:O13"/>
    <mergeCell ref="A11:N11"/>
    <mergeCell ref="A12:N12"/>
    <mergeCell ref="B14:D14"/>
    <mergeCell ref="L24:O24"/>
    <mergeCell ref="B19:L19"/>
    <mergeCell ref="A22:O22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J24:J26"/>
  </mergeCells>
  <pageMargins left="0.59055118110236227" right="0.51181102362204722" top="0.39370078740157483" bottom="0.31496062992125984" header="0.19685039370078741" footer="0.19685039370078741"/>
  <pageSetup paperSize="9" scale="61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43"/>
  <sheetViews>
    <sheetView topLeftCell="A10" workbookViewId="0">
      <selection activeCell="I23" sqref="I23:CM23"/>
    </sheetView>
  </sheetViews>
  <sheetFormatPr defaultRowHeight="20.25" customHeight="1" x14ac:dyDescent="0.25"/>
  <cols>
    <col min="1" max="99" width="0.85546875" customWidth="1"/>
    <col min="100" max="100" width="8.7109375" customWidth="1"/>
    <col min="101" max="101" width="13.7109375" customWidth="1"/>
    <col min="103" max="106" width="11.7109375" customWidth="1"/>
  </cols>
  <sheetData>
    <row r="1" spans="1:106" ht="13.5" customHeight="1" x14ac:dyDescent="0.25">
      <c r="B1" s="139" t="s">
        <v>196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</row>
    <row r="2" spans="1:106" ht="15" x14ac:dyDescent="0.25"/>
    <row r="3" spans="1:106" ht="11.25" customHeight="1" x14ac:dyDescent="0.25">
      <c r="A3" s="196" t="s">
        <v>197</v>
      </c>
      <c r="B3" s="196"/>
      <c r="C3" s="196"/>
      <c r="D3" s="196"/>
      <c r="E3" s="196"/>
      <c r="F3" s="196"/>
      <c r="G3" s="196"/>
      <c r="H3" s="197"/>
      <c r="I3" s="140" t="s">
        <v>19</v>
      </c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202"/>
      <c r="CN3" s="143" t="s">
        <v>198</v>
      </c>
      <c r="CO3" s="196"/>
      <c r="CP3" s="196"/>
      <c r="CQ3" s="196"/>
      <c r="CR3" s="196"/>
      <c r="CS3" s="196"/>
      <c r="CT3" s="196"/>
      <c r="CU3" s="197"/>
      <c r="CV3" s="143" t="s">
        <v>199</v>
      </c>
      <c r="CW3" s="143" t="s">
        <v>200</v>
      </c>
      <c r="CX3" s="143" t="s">
        <v>389</v>
      </c>
      <c r="CY3" s="135" t="s">
        <v>29</v>
      </c>
      <c r="CZ3" s="136"/>
      <c r="DA3" s="136"/>
      <c r="DB3" s="137"/>
    </row>
    <row r="4" spans="1:106" ht="11.25" customHeight="1" x14ac:dyDescent="0.25">
      <c r="A4" s="198"/>
      <c r="B4" s="198"/>
      <c r="C4" s="198"/>
      <c r="D4" s="198"/>
      <c r="E4" s="198"/>
      <c r="F4" s="198"/>
      <c r="G4" s="198"/>
      <c r="H4" s="199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203"/>
      <c r="CN4" s="144"/>
      <c r="CO4" s="198"/>
      <c r="CP4" s="198"/>
      <c r="CQ4" s="198"/>
      <c r="CR4" s="198"/>
      <c r="CS4" s="198"/>
      <c r="CT4" s="198"/>
      <c r="CU4" s="199"/>
      <c r="CV4" s="144"/>
      <c r="CW4" s="144"/>
      <c r="CX4" s="144"/>
      <c r="CY4" s="25" t="s">
        <v>56</v>
      </c>
      <c r="CZ4" s="25" t="s">
        <v>57</v>
      </c>
      <c r="DA4" s="25" t="s">
        <v>407</v>
      </c>
      <c r="DB4" s="146" t="s">
        <v>30</v>
      </c>
    </row>
    <row r="5" spans="1:106" ht="39" customHeight="1" x14ac:dyDescent="0.25">
      <c r="A5" s="200"/>
      <c r="B5" s="200"/>
      <c r="C5" s="200"/>
      <c r="D5" s="200"/>
      <c r="E5" s="200"/>
      <c r="F5" s="200"/>
      <c r="G5" s="200"/>
      <c r="H5" s="201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204"/>
      <c r="CN5" s="145"/>
      <c r="CO5" s="200"/>
      <c r="CP5" s="200"/>
      <c r="CQ5" s="200"/>
      <c r="CR5" s="200"/>
      <c r="CS5" s="200"/>
      <c r="CT5" s="200"/>
      <c r="CU5" s="201"/>
      <c r="CV5" s="145"/>
      <c r="CW5" s="145"/>
      <c r="CX5" s="145"/>
      <c r="CY5" s="8" t="s">
        <v>201</v>
      </c>
      <c r="CZ5" s="27" t="s">
        <v>202</v>
      </c>
      <c r="DA5" s="27" t="s">
        <v>203</v>
      </c>
      <c r="DB5" s="147"/>
    </row>
    <row r="6" spans="1:106" ht="13.9" customHeight="1" thickBot="1" x14ac:dyDescent="0.3">
      <c r="A6" s="189" t="s">
        <v>34</v>
      </c>
      <c r="B6" s="189"/>
      <c r="C6" s="189"/>
      <c r="D6" s="189"/>
      <c r="E6" s="189"/>
      <c r="F6" s="189"/>
      <c r="G6" s="189"/>
      <c r="H6" s="190"/>
      <c r="I6" s="189" t="s">
        <v>35</v>
      </c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90"/>
      <c r="CN6" s="191" t="s">
        <v>36</v>
      </c>
      <c r="CO6" s="192"/>
      <c r="CP6" s="192"/>
      <c r="CQ6" s="192"/>
      <c r="CR6" s="192"/>
      <c r="CS6" s="192"/>
      <c r="CT6" s="192"/>
      <c r="CU6" s="193"/>
      <c r="CV6" s="130" t="s">
        <v>37</v>
      </c>
      <c r="CW6" s="130" t="s">
        <v>204</v>
      </c>
      <c r="CX6" s="130" t="s">
        <v>390</v>
      </c>
      <c r="CY6" s="130" t="s">
        <v>38</v>
      </c>
      <c r="CZ6" s="130" t="s">
        <v>39</v>
      </c>
      <c r="DA6" s="130" t="s">
        <v>40</v>
      </c>
      <c r="DB6" s="28" t="s">
        <v>41</v>
      </c>
    </row>
    <row r="7" spans="1:106" ht="12.75" customHeight="1" x14ac:dyDescent="0.25">
      <c r="A7" s="180">
        <v>1</v>
      </c>
      <c r="B7" s="180"/>
      <c r="C7" s="180"/>
      <c r="D7" s="180"/>
      <c r="E7" s="180"/>
      <c r="F7" s="180"/>
      <c r="G7" s="180"/>
      <c r="H7" s="181"/>
      <c r="I7" s="194" t="s">
        <v>489</v>
      </c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84" t="s">
        <v>205</v>
      </c>
      <c r="CO7" s="185"/>
      <c r="CP7" s="185"/>
      <c r="CQ7" s="185"/>
      <c r="CR7" s="185"/>
      <c r="CS7" s="185"/>
      <c r="CT7" s="185"/>
      <c r="CU7" s="186"/>
      <c r="CV7" s="13" t="s">
        <v>0</v>
      </c>
      <c r="CW7" s="13" t="s">
        <v>46</v>
      </c>
      <c r="CX7" s="13" t="s">
        <v>46</v>
      </c>
      <c r="CY7" s="14">
        <v>137258442.11000001</v>
      </c>
      <c r="CZ7" s="14">
        <v>119844631.52</v>
      </c>
      <c r="DA7" s="14">
        <v>118111154</v>
      </c>
      <c r="DB7" s="15"/>
    </row>
    <row r="8" spans="1:106" ht="24" customHeight="1" x14ac:dyDescent="0.25">
      <c r="A8" s="175" t="s">
        <v>209</v>
      </c>
      <c r="B8" s="175"/>
      <c r="C8" s="175"/>
      <c r="D8" s="175"/>
      <c r="E8" s="175"/>
      <c r="F8" s="175"/>
      <c r="G8" s="175"/>
      <c r="H8" s="176"/>
      <c r="I8" s="177" t="s">
        <v>414</v>
      </c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9" t="s">
        <v>208</v>
      </c>
      <c r="CO8" s="175"/>
      <c r="CP8" s="175"/>
      <c r="CQ8" s="175"/>
      <c r="CR8" s="175"/>
      <c r="CS8" s="175"/>
      <c r="CT8" s="175"/>
      <c r="CU8" s="176"/>
      <c r="CV8" s="16" t="s">
        <v>0</v>
      </c>
      <c r="CW8" s="16" t="s">
        <v>46</v>
      </c>
      <c r="CX8" s="16" t="s">
        <v>46</v>
      </c>
      <c r="CY8" s="17">
        <v>282104.88</v>
      </c>
      <c r="CZ8" s="17"/>
      <c r="DA8" s="17"/>
      <c r="DB8" s="18"/>
    </row>
    <row r="9" spans="1:106" ht="24" customHeight="1" x14ac:dyDescent="0.25">
      <c r="A9" s="175" t="s">
        <v>207</v>
      </c>
      <c r="B9" s="175"/>
      <c r="C9" s="175"/>
      <c r="D9" s="175"/>
      <c r="E9" s="175"/>
      <c r="F9" s="175"/>
      <c r="G9" s="175"/>
      <c r="H9" s="176"/>
      <c r="I9" s="177" t="s">
        <v>415</v>
      </c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9" t="s">
        <v>210</v>
      </c>
      <c r="CO9" s="175"/>
      <c r="CP9" s="175"/>
      <c r="CQ9" s="175"/>
      <c r="CR9" s="175"/>
      <c r="CS9" s="175"/>
      <c r="CT9" s="175"/>
      <c r="CU9" s="176"/>
      <c r="CV9" s="16" t="s">
        <v>0</v>
      </c>
      <c r="CW9" s="16" t="s">
        <v>46</v>
      </c>
      <c r="CX9" s="16" t="s">
        <v>46</v>
      </c>
      <c r="CY9" s="17">
        <v>12642644</v>
      </c>
      <c r="CZ9" s="17"/>
      <c r="DA9" s="17"/>
      <c r="DB9" s="18"/>
    </row>
    <row r="10" spans="1:106" ht="24" customHeight="1" x14ac:dyDescent="0.25">
      <c r="A10" s="175" t="s">
        <v>416</v>
      </c>
      <c r="B10" s="175"/>
      <c r="C10" s="175"/>
      <c r="D10" s="175"/>
      <c r="E10" s="175"/>
      <c r="F10" s="175"/>
      <c r="G10" s="175"/>
      <c r="H10" s="176"/>
      <c r="I10" s="177" t="s">
        <v>417</v>
      </c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9" t="s">
        <v>418</v>
      </c>
      <c r="CO10" s="175"/>
      <c r="CP10" s="175"/>
      <c r="CQ10" s="175"/>
      <c r="CR10" s="175"/>
      <c r="CS10" s="175"/>
      <c r="CT10" s="175"/>
      <c r="CU10" s="176"/>
      <c r="CV10" s="16" t="s">
        <v>0</v>
      </c>
      <c r="CW10" s="16" t="s">
        <v>46</v>
      </c>
      <c r="CX10" s="16" t="s">
        <v>46</v>
      </c>
      <c r="CY10" s="17">
        <v>12642644</v>
      </c>
      <c r="CZ10" s="17"/>
      <c r="DA10" s="17"/>
      <c r="DB10" s="18"/>
    </row>
    <row r="11" spans="1:106" ht="24" customHeight="1" x14ac:dyDescent="0.25">
      <c r="A11" s="175" t="s">
        <v>419</v>
      </c>
      <c r="B11" s="175"/>
      <c r="C11" s="175"/>
      <c r="D11" s="175"/>
      <c r="E11" s="175"/>
      <c r="F11" s="175"/>
      <c r="G11" s="175"/>
      <c r="H11" s="176"/>
      <c r="I11" s="177" t="s">
        <v>420</v>
      </c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9" t="s">
        <v>421</v>
      </c>
      <c r="CO11" s="175"/>
      <c r="CP11" s="175"/>
      <c r="CQ11" s="175"/>
      <c r="CR11" s="175"/>
      <c r="CS11" s="175"/>
      <c r="CT11" s="175"/>
      <c r="CU11" s="176"/>
      <c r="CV11" s="16" t="s">
        <v>206</v>
      </c>
      <c r="CW11" s="16" t="s">
        <v>68</v>
      </c>
      <c r="CX11" s="16" t="s">
        <v>46</v>
      </c>
      <c r="CY11" s="17">
        <v>12642644</v>
      </c>
      <c r="CZ11" s="17"/>
      <c r="DA11" s="17"/>
      <c r="DB11" s="18"/>
    </row>
    <row r="12" spans="1:106" ht="24" customHeight="1" x14ac:dyDescent="0.25">
      <c r="A12" s="175" t="s">
        <v>211</v>
      </c>
      <c r="B12" s="175"/>
      <c r="C12" s="175"/>
      <c r="D12" s="175"/>
      <c r="E12" s="175"/>
      <c r="F12" s="175"/>
      <c r="G12" s="175"/>
      <c r="H12" s="176"/>
      <c r="I12" s="177" t="s">
        <v>422</v>
      </c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9" t="s">
        <v>212</v>
      </c>
      <c r="CO12" s="175"/>
      <c r="CP12" s="175"/>
      <c r="CQ12" s="175"/>
      <c r="CR12" s="175"/>
      <c r="CS12" s="175"/>
      <c r="CT12" s="175"/>
      <c r="CU12" s="176"/>
      <c r="CV12" s="16" t="s">
        <v>0</v>
      </c>
      <c r="CW12" s="16" t="s">
        <v>46</v>
      </c>
      <c r="CX12" s="16" t="s">
        <v>46</v>
      </c>
      <c r="CY12" s="17">
        <v>124333693.23</v>
      </c>
      <c r="CZ12" s="17">
        <v>119844631.52</v>
      </c>
      <c r="DA12" s="17">
        <v>118111154</v>
      </c>
      <c r="DB12" s="18"/>
    </row>
    <row r="13" spans="1:106" ht="24" customHeight="1" x14ac:dyDescent="0.25">
      <c r="A13" s="175" t="s">
        <v>213</v>
      </c>
      <c r="B13" s="175"/>
      <c r="C13" s="175"/>
      <c r="D13" s="175"/>
      <c r="E13" s="175"/>
      <c r="F13" s="175"/>
      <c r="G13" s="175"/>
      <c r="H13" s="176"/>
      <c r="I13" s="177" t="s">
        <v>423</v>
      </c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9" t="s">
        <v>214</v>
      </c>
      <c r="CO13" s="175"/>
      <c r="CP13" s="175"/>
      <c r="CQ13" s="175"/>
      <c r="CR13" s="175"/>
      <c r="CS13" s="175"/>
      <c r="CT13" s="175"/>
      <c r="CU13" s="176"/>
      <c r="CV13" s="16" t="s">
        <v>0</v>
      </c>
      <c r="CW13" s="16" t="s">
        <v>46</v>
      </c>
      <c r="CX13" s="16" t="s">
        <v>46</v>
      </c>
      <c r="CY13" s="17">
        <v>88874614.599999994</v>
      </c>
      <c r="CZ13" s="17">
        <v>95176703.519999996</v>
      </c>
      <c r="DA13" s="17">
        <v>93443226</v>
      </c>
      <c r="DB13" s="18"/>
    </row>
    <row r="14" spans="1:106" ht="24" customHeight="1" x14ac:dyDescent="0.25">
      <c r="A14" s="175" t="s">
        <v>215</v>
      </c>
      <c r="B14" s="175"/>
      <c r="C14" s="175"/>
      <c r="D14" s="175"/>
      <c r="E14" s="175"/>
      <c r="F14" s="175"/>
      <c r="G14" s="175"/>
      <c r="H14" s="176"/>
      <c r="I14" s="177" t="s">
        <v>424</v>
      </c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9" t="s">
        <v>216</v>
      </c>
      <c r="CO14" s="175"/>
      <c r="CP14" s="175"/>
      <c r="CQ14" s="175"/>
      <c r="CR14" s="175"/>
      <c r="CS14" s="175"/>
      <c r="CT14" s="175"/>
      <c r="CU14" s="176"/>
      <c r="CV14" s="16" t="s">
        <v>425</v>
      </c>
      <c r="CW14" s="16" t="s">
        <v>46</v>
      </c>
      <c r="CX14" s="16" t="s">
        <v>46</v>
      </c>
      <c r="CY14" s="17">
        <v>88874614.599999994</v>
      </c>
      <c r="CZ14" s="17">
        <v>95176703.519999996</v>
      </c>
      <c r="DA14" s="17">
        <v>93443226</v>
      </c>
      <c r="DB14" s="18"/>
    </row>
    <row r="15" spans="1:106" ht="24" customHeight="1" x14ac:dyDescent="0.25">
      <c r="A15" s="175" t="s">
        <v>217</v>
      </c>
      <c r="B15" s="175"/>
      <c r="C15" s="175"/>
      <c r="D15" s="175"/>
      <c r="E15" s="175"/>
      <c r="F15" s="175"/>
      <c r="G15" s="175"/>
      <c r="H15" s="176"/>
      <c r="I15" s="177" t="s">
        <v>426</v>
      </c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9" t="s">
        <v>218</v>
      </c>
      <c r="CO15" s="175"/>
      <c r="CP15" s="175"/>
      <c r="CQ15" s="175"/>
      <c r="CR15" s="175"/>
      <c r="CS15" s="175"/>
      <c r="CT15" s="175"/>
      <c r="CU15" s="176"/>
      <c r="CV15" s="16" t="s">
        <v>0</v>
      </c>
      <c r="CW15" s="16" t="s">
        <v>46</v>
      </c>
      <c r="CX15" s="16" t="s">
        <v>46</v>
      </c>
      <c r="CY15" s="17">
        <v>17175578</v>
      </c>
      <c r="CZ15" s="17">
        <v>11647928</v>
      </c>
      <c r="DA15" s="17">
        <v>11647928</v>
      </c>
      <c r="DB15" s="18"/>
    </row>
    <row r="16" spans="1:106" ht="24" customHeight="1" x14ac:dyDescent="0.25">
      <c r="A16" s="175" t="s">
        <v>219</v>
      </c>
      <c r="B16" s="175"/>
      <c r="C16" s="175"/>
      <c r="D16" s="175"/>
      <c r="E16" s="175"/>
      <c r="F16" s="175"/>
      <c r="G16" s="175"/>
      <c r="H16" s="176"/>
      <c r="I16" s="177" t="s">
        <v>424</v>
      </c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9" t="s">
        <v>220</v>
      </c>
      <c r="CO16" s="175"/>
      <c r="CP16" s="175"/>
      <c r="CQ16" s="175"/>
      <c r="CR16" s="175"/>
      <c r="CS16" s="175"/>
      <c r="CT16" s="175"/>
      <c r="CU16" s="176"/>
      <c r="CV16" s="16" t="s">
        <v>0</v>
      </c>
      <c r="CW16" s="16" t="s">
        <v>46</v>
      </c>
      <c r="CX16" s="16" t="s">
        <v>46</v>
      </c>
      <c r="CY16" s="17">
        <v>17175578</v>
      </c>
      <c r="CZ16" s="17">
        <v>11647928</v>
      </c>
      <c r="DA16" s="17">
        <v>11647928</v>
      </c>
      <c r="DB16" s="18"/>
    </row>
    <row r="17" spans="1:106" ht="24" customHeight="1" x14ac:dyDescent="0.25">
      <c r="A17" s="175" t="s">
        <v>427</v>
      </c>
      <c r="B17" s="175"/>
      <c r="C17" s="175"/>
      <c r="D17" s="175"/>
      <c r="E17" s="175"/>
      <c r="F17" s="175"/>
      <c r="G17" s="175"/>
      <c r="H17" s="176"/>
      <c r="I17" s="177" t="s">
        <v>428</v>
      </c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9" t="s">
        <v>429</v>
      </c>
      <c r="CO17" s="175"/>
      <c r="CP17" s="175"/>
      <c r="CQ17" s="175"/>
      <c r="CR17" s="175"/>
      <c r="CS17" s="175"/>
      <c r="CT17" s="175"/>
      <c r="CU17" s="176"/>
      <c r="CV17" s="16" t="s">
        <v>425</v>
      </c>
      <c r="CW17" s="16" t="s">
        <v>68</v>
      </c>
      <c r="CX17" s="16" t="s">
        <v>46</v>
      </c>
      <c r="CY17" s="17">
        <v>17175578</v>
      </c>
      <c r="CZ17" s="17">
        <v>11647928</v>
      </c>
      <c r="DA17" s="17">
        <v>11647928</v>
      </c>
      <c r="DB17" s="18"/>
    </row>
    <row r="18" spans="1:106" ht="24" customHeight="1" x14ac:dyDescent="0.25">
      <c r="A18" s="175" t="s">
        <v>221</v>
      </c>
      <c r="B18" s="175"/>
      <c r="C18" s="175"/>
      <c r="D18" s="175"/>
      <c r="E18" s="175"/>
      <c r="F18" s="175"/>
      <c r="G18" s="175"/>
      <c r="H18" s="176"/>
      <c r="I18" s="177" t="s">
        <v>430</v>
      </c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9" t="s">
        <v>222</v>
      </c>
      <c r="CO18" s="175"/>
      <c r="CP18" s="175"/>
      <c r="CQ18" s="175"/>
      <c r="CR18" s="175"/>
      <c r="CS18" s="175"/>
      <c r="CT18" s="175"/>
      <c r="CU18" s="176"/>
      <c r="CV18" s="16" t="s">
        <v>0</v>
      </c>
      <c r="CW18" s="16" t="s">
        <v>46</v>
      </c>
      <c r="CX18" s="16" t="s">
        <v>46</v>
      </c>
      <c r="CY18" s="17">
        <v>18283500.629999999</v>
      </c>
      <c r="CZ18" s="17">
        <v>13020000</v>
      </c>
      <c r="DA18" s="17">
        <v>13020000</v>
      </c>
      <c r="DB18" s="18"/>
    </row>
    <row r="19" spans="1:106" ht="24" customHeight="1" x14ac:dyDescent="0.25">
      <c r="A19" s="175" t="s">
        <v>223</v>
      </c>
      <c r="B19" s="175"/>
      <c r="C19" s="175"/>
      <c r="D19" s="175"/>
      <c r="E19" s="175"/>
      <c r="F19" s="175"/>
      <c r="G19" s="175"/>
      <c r="H19" s="176"/>
      <c r="I19" s="177" t="s">
        <v>424</v>
      </c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9" t="s">
        <v>224</v>
      </c>
      <c r="CO19" s="175"/>
      <c r="CP19" s="175"/>
      <c r="CQ19" s="175"/>
      <c r="CR19" s="175"/>
      <c r="CS19" s="175"/>
      <c r="CT19" s="175"/>
      <c r="CU19" s="176"/>
      <c r="CV19" s="16" t="s">
        <v>0</v>
      </c>
      <c r="CW19" s="16" t="s">
        <v>46</v>
      </c>
      <c r="CX19" s="16" t="s">
        <v>46</v>
      </c>
      <c r="CY19" s="17">
        <v>18283500.629999999</v>
      </c>
      <c r="CZ19" s="17">
        <v>13020000</v>
      </c>
      <c r="DA19" s="17">
        <v>13020000</v>
      </c>
      <c r="DB19" s="18"/>
    </row>
    <row r="20" spans="1:106" ht="24" customHeight="1" thickBot="1" x14ac:dyDescent="0.3">
      <c r="A20" s="175" t="s">
        <v>431</v>
      </c>
      <c r="B20" s="175"/>
      <c r="C20" s="175"/>
      <c r="D20" s="175"/>
      <c r="E20" s="175"/>
      <c r="F20" s="175"/>
      <c r="G20" s="175"/>
      <c r="H20" s="176"/>
      <c r="I20" s="177" t="s">
        <v>428</v>
      </c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9" t="s">
        <v>432</v>
      </c>
      <c r="CO20" s="175"/>
      <c r="CP20" s="175"/>
      <c r="CQ20" s="175"/>
      <c r="CR20" s="175"/>
      <c r="CS20" s="175"/>
      <c r="CT20" s="175"/>
      <c r="CU20" s="176"/>
      <c r="CV20" s="16" t="s">
        <v>425</v>
      </c>
      <c r="CW20" s="16" t="s">
        <v>68</v>
      </c>
      <c r="CX20" s="16" t="s">
        <v>46</v>
      </c>
      <c r="CY20" s="17">
        <v>18283500.629999999</v>
      </c>
      <c r="CZ20" s="17">
        <v>13020000</v>
      </c>
      <c r="DA20" s="17">
        <v>13020000</v>
      </c>
      <c r="DB20" s="18"/>
    </row>
    <row r="21" spans="1:106" ht="25.5" customHeight="1" x14ac:dyDescent="0.25">
      <c r="A21" s="180">
        <v>2</v>
      </c>
      <c r="B21" s="180"/>
      <c r="C21" s="180"/>
      <c r="D21" s="180"/>
      <c r="E21" s="180"/>
      <c r="F21" s="180"/>
      <c r="G21" s="180"/>
      <c r="H21" s="181"/>
      <c r="I21" s="188" t="s">
        <v>490</v>
      </c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4" t="s">
        <v>225</v>
      </c>
      <c r="CO21" s="185"/>
      <c r="CP21" s="185"/>
      <c r="CQ21" s="185"/>
      <c r="CR21" s="185"/>
      <c r="CS21" s="185"/>
      <c r="CT21" s="185"/>
      <c r="CU21" s="186"/>
      <c r="CV21" s="13" t="s">
        <v>0</v>
      </c>
      <c r="CW21" s="13" t="s">
        <v>46</v>
      </c>
      <c r="CX21" s="13" t="s">
        <v>46</v>
      </c>
      <c r="CY21" s="14">
        <v>124333693.23</v>
      </c>
      <c r="CZ21" s="14">
        <v>119844631.52</v>
      </c>
      <c r="DA21" s="14">
        <v>118111154</v>
      </c>
      <c r="DB21" s="15"/>
    </row>
    <row r="22" spans="1:106" ht="24" customHeight="1" thickBot="1" x14ac:dyDescent="0.3">
      <c r="A22" s="175" t="s">
        <v>226</v>
      </c>
      <c r="B22" s="175"/>
      <c r="C22" s="175"/>
      <c r="D22" s="175"/>
      <c r="E22" s="175"/>
      <c r="F22" s="175"/>
      <c r="G22" s="175"/>
      <c r="H22" s="176"/>
      <c r="I22" s="177" t="s">
        <v>433</v>
      </c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9" t="s">
        <v>227</v>
      </c>
      <c r="CO22" s="175"/>
      <c r="CP22" s="175"/>
      <c r="CQ22" s="175"/>
      <c r="CR22" s="175"/>
      <c r="CS22" s="175"/>
      <c r="CT22" s="175"/>
      <c r="CU22" s="176"/>
      <c r="CV22" s="16" t="s">
        <v>425</v>
      </c>
      <c r="CW22" s="16" t="s">
        <v>46</v>
      </c>
      <c r="CX22" s="16" t="s">
        <v>46</v>
      </c>
      <c r="CY22" s="17">
        <v>124333693.23</v>
      </c>
      <c r="CZ22" s="17">
        <v>119844631.52</v>
      </c>
      <c r="DA22" s="17">
        <v>118111154</v>
      </c>
      <c r="DB22" s="18"/>
    </row>
    <row r="23" spans="1:106" ht="24" customHeight="1" x14ac:dyDescent="0.25">
      <c r="A23" s="180">
        <v>3</v>
      </c>
      <c r="B23" s="180"/>
      <c r="C23" s="180"/>
      <c r="D23" s="180"/>
      <c r="E23" s="180"/>
      <c r="F23" s="180"/>
      <c r="G23" s="180"/>
      <c r="H23" s="181"/>
      <c r="I23" s="182" t="s">
        <v>228</v>
      </c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4" t="s">
        <v>229</v>
      </c>
      <c r="CO23" s="185"/>
      <c r="CP23" s="185"/>
      <c r="CQ23" s="185"/>
      <c r="CR23" s="185"/>
      <c r="CS23" s="185"/>
      <c r="CT23" s="185"/>
      <c r="CU23" s="186"/>
      <c r="CV23" s="13" t="s">
        <v>0</v>
      </c>
      <c r="CW23" s="13" t="s">
        <v>46</v>
      </c>
      <c r="CX23" s="13" t="s">
        <v>46</v>
      </c>
      <c r="CY23" s="14"/>
      <c r="CZ23" s="14"/>
      <c r="DA23" s="14"/>
      <c r="DB23" s="15"/>
    </row>
    <row r="24" spans="1:106" ht="15" x14ac:dyDescent="0.25"/>
    <row r="25" spans="1:106" ht="10.15" customHeight="1" x14ac:dyDescent="0.25">
      <c r="I25" s="134" t="s">
        <v>230</v>
      </c>
    </row>
    <row r="26" spans="1:106" ht="14.25" customHeight="1" x14ac:dyDescent="0.25">
      <c r="I26" s="134" t="s">
        <v>231</v>
      </c>
      <c r="AQ26" s="171" t="s">
        <v>500</v>
      </c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Y26" s="171" t="s">
        <v>501</v>
      </c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</row>
    <row r="27" spans="1:106" ht="7.9" customHeight="1" x14ac:dyDescent="0.25">
      <c r="AQ27" s="167" t="s">
        <v>232</v>
      </c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K27" s="167" t="s">
        <v>233</v>
      </c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Y27" s="167" t="s">
        <v>5</v>
      </c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</row>
    <row r="28" spans="1:106" ht="3" customHeight="1" x14ac:dyDescent="0.25"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</row>
    <row r="29" spans="1:106" ht="10.15" customHeight="1" x14ac:dyDescent="0.25">
      <c r="I29" s="134" t="s">
        <v>234</v>
      </c>
      <c r="AM29" s="171" t="s">
        <v>486</v>
      </c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G29" s="171" t="s">
        <v>241</v>
      </c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CA29" s="163" t="s">
        <v>487</v>
      </c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</row>
    <row r="30" spans="1:106" ht="7.9" customHeight="1" x14ac:dyDescent="0.25">
      <c r="AM30" s="167" t="s">
        <v>232</v>
      </c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G30" s="167" t="s">
        <v>235</v>
      </c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CA30" s="167" t="s">
        <v>236</v>
      </c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</row>
    <row r="31" spans="1:106" ht="3" customHeight="1" x14ac:dyDescent="0.25"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</row>
    <row r="32" spans="1:106" ht="13.15" customHeight="1" x14ac:dyDescent="0.25">
      <c r="I32" s="162" t="s">
        <v>237</v>
      </c>
      <c r="J32" s="162"/>
      <c r="K32" s="163" t="s">
        <v>499</v>
      </c>
      <c r="L32" s="164"/>
      <c r="M32" s="164"/>
      <c r="N32" s="165" t="s">
        <v>237</v>
      </c>
      <c r="O32" s="165"/>
      <c r="Q32" s="164" t="s">
        <v>492</v>
      </c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33"/>
      <c r="AG32" s="173" t="s">
        <v>425</v>
      </c>
      <c r="AH32" s="174"/>
      <c r="AI32" s="174"/>
      <c r="AJ32" s="174"/>
      <c r="AK32" s="174"/>
      <c r="AL32" s="134" t="s">
        <v>238</v>
      </c>
    </row>
    <row r="33" spans="1:91" ht="10.9" customHeight="1" thickBot="1" x14ac:dyDescent="0.3"/>
    <row r="34" spans="1:91" ht="3" customHeigh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1"/>
    </row>
    <row r="35" spans="1:91" ht="10.15" customHeight="1" x14ac:dyDescent="0.25">
      <c r="A35" s="32" t="s">
        <v>239</v>
      </c>
      <c r="CM35" s="33"/>
    </row>
    <row r="36" spans="1:91" ht="13.5" customHeight="1" x14ac:dyDescent="0.25">
      <c r="A36" s="187" t="s">
        <v>502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2"/>
    </row>
    <row r="37" spans="1:91" ht="7.9" customHeight="1" x14ac:dyDescent="0.25">
      <c r="A37" s="166" t="s">
        <v>240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8"/>
    </row>
    <row r="38" spans="1:91" ht="6" customHeight="1" x14ac:dyDescent="0.25">
      <c r="A38" s="34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35"/>
    </row>
    <row r="39" spans="1:91" ht="10.15" customHeight="1" x14ac:dyDescent="0.25">
      <c r="A39" s="169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AH39" s="171" t="s">
        <v>488</v>
      </c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2"/>
    </row>
    <row r="40" spans="1:91" ht="7.9" customHeight="1" x14ac:dyDescent="0.25">
      <c r="A40" s="166" t="s">
        <v>233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AH40" s="167" t="s">
        <v>5</v>
      </c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8"/>
    </row>
    <row r="41" spans="1:91" ht="10.15" customHeight="1" x14ac:dyDescent="0.25">
      <c r="A41" s="32"/>
      <c r="CM41" s="33"/>
    </row>
    <row r="42" spans="1:91" ht="10.15" customHeight="1" x14ac:dyDescent="0.25">
      <c r="A42" s="161" t="s">
        <v>237</v>
      </c>
      <c r="B42" s="162"/>
      <c r="C42" s="163" t="s">
        <v>499</v>
      </c>
      <c r="D42" s="164"/>
      <c r="E42" s="164"/>
      <c r="F42" s="165" t="s">
        <v>237</v>
      </c>
      <c r="G42" s="165"/>
      <c r="I42" s="163" t="s">
        <v>492</v>
      </c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2">
        <v>20</v>
      </c>
      <c r="Y42" s="162"/>
      <c r="Z42" s="162"/>
      <c r="AA42" s="159" t="s">
        <v>485</v>
      </c>
      <c r="AB42" s="160"/>
      <c r="AC42" s="160"/>
      <c r="AD42" s="134" t="s">
        <v>238</v>
      </c>
      <c r="CM42" s="33"/>
    </row>
    <row r="43" spans="1:91" ht="3" customHeight="1" thickBot="1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8"/>
    </row>
  </sheetData>
  <mergeCells count="92">
    <mergeCell ref="B1:DB1"/>
    <mergeCell ref="CX3:CX5"/>
    <mergeCell ref="CY3:DB3"/>
    <mergeCell ref="DB4:DB5"/>
    <mergeCell ref="A3:H5"/>
    <mergeCell ref="I3:CM5"/>
    <mergeCell ref="CN3:CU5"/>
    <mergeCell ref="CW3:CW5"/>
    <mergeCell ref="CV3:CV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36:CM36"/>
    <mergeCell ref="AQ26:BH26"/>
    <mergeCell ref="BK26:BV26"/>
    <mergeCell ref="BY26:CR26"/>
    <mergeCell ref="A18:H18"/>
    <mergeCell ref="I18:CM18"/>
    <mergeCell ref="CN18:CU18"/>
    <mergeCell ref="A19:H19"/>
    <mergeCell ref="I19:CM19"/>
    <mergeCell ref="CN19:CU19"/>
    <mergeCell ref="A20:H20"/>
    <mergeCell ref="I20:CM20"/>
    <mergeCell ref="CN20:CU20"/>
    <mergeCell ref="A21:H21"/>
    <mergeCell ref="I21:CM21"/>
    <mergeCell ref="CN21:CU21"/>
    <mergeCell ref="A22:H22"/>
    <mergeCell ref="I22:CM22"/>
    <mergeCell ref="CN22:CU22"/>
    <mergeCell ref="A23:H23"/>
    <mergeCell ref="I23:CM23"/>
    <mergeCell ref="CN23:CU23"/>
    <mergeCell ref="AQ27:BH27"/>
    <mergeCell ref="BK27:BV27"/>
    <mergeCell ref="BY27:CR27"/>
    <mergeCell ref="AM29:BD29"/>
    <mergeCell ref="BG29:BX29"/>
    <mergeCell ref="CA29:CR29"/>
    <mergeCell ref="AM30:BD30"/>
    <mergeCell ref="BG30:BX30"/>
    <mergeCell ref="CA30:CR30"/>
    <mergeCell ref="I32:J32"/>
    <mergeCell ref="K32:M32"/>
    <mergeCell ref="N32:O32"/>
    <mergeCell ref="Q32:AE32"/>
    <mergeCell ref="AG32:AK32"/>
    <mergeCell ref="A37:CM37"/>
    <mergeCell ref="A39:Y39"/>
    <mergeCell ref="AH39:CM39"/>
    <mergeCell ref="A40:Y40"/>
    <mergeCell ref="AH40:CM40"/>
    <mergeCell ref="AA42:AC42"/>
    <mergeCell ref="A42:B42"/>
    <mergeCell ref="C42:E42"/>
    <mergeCell ref="F42:G42"/>
    <mergeCell ref="I42:W42"/>
    <mergeCell ref="X42:Z42"/>
  </mergeCells>
  <pageMargins left="0.59055118110236227" right="0.31496062992125984" top="0.78740157480314965" bottom="0.31496062992125984" header="0.19685039370078741" footer="0.19685039370078741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28" workbookViewId="0">
      <selection activeCell="F56" sqref="F56"/>
    </sheetView>
  </sheetViews>
  <sheetFormatPr defaultRowHeight="15" x14ac:dyDescent="0.25"/>
  <cols>
    <col min="1" max="1" width="7.5703125" style="41" customWidth="1"/>
    <col min="2" max="2" width="87.7109375" style="41" customWidth="1"/>
    <col min="3" max="3" width="19.42578125" style="41" customWidth="1"/>
    <col min="4" max="4" width="24.140625" style="41" customWidth="1"/>
    <col min="5" max="5" width="19.42578125" style="41" customWidth="1"/>
    <col min="6" max="8" width="9.140625" style="41"/>
    <col min="9" max="9" width="9.140625" style="41" customWidth="1"/>
    <col min="10" max="256" width="9.140625" style="41"/>
    <col min="257" max="257" width="7.5703125" style="41" customWidth="1"/>
    <col min="258" max="258" width="87.7109375" style="41" customWidth="1"/>
    <col min="259" max="259" width="19.42578125" style="41" customWidth="1"/>
    <col min="260" max="260" width="24.140625" style="41" customWidth="1"/>
    <col min="261" max="261" width="19.42578125" style="41" customWidth="1"/>
    <col min="262" max="264" width="9.140625" style="41"/>
    <col min="265" max="265" width="9.140625" style="41" customWidth="1"/>
    <col min="266" max="512" width="9.140625" style="41"/>
    <col min="513" max="513" width="7.5703125" style="41" customWidth="1"/>
    <col min="514" max="514" width="87.7109375" style="41" customWidth="1"/>
    <col min="515" max="515" width="19.42578125" style="41" customWidth="1"/>
    <col min="516" max="516" width="24.140625" style="41" customWidth="1"/>
    <col min="517" max="517" width="19.42578125" style="41" customWidth="1"/>
    <col min="518" max="520" width="9.140625" style="41"/>
    <col min="521" max="521" width="9.140625" style="41" customWidth="1"/>
    <col min="522" max="768" width="9.140625" style="41"/>
    <col min="769" max="769" width="7.5703125" style="41" customWidth="1"/>
    <col min="770" max="770" width="87.7109375" style="41" customWidth="1"/>
    <col min="771" max="771" width="19.42578125" style="41" customWidth="1"/>
    <col min="772" max="772" width="24.140625" style="41" customWidth="1"/>
    <col min="773" max="773" width="19.42578125" style="41" customWidth="1"/>
    <col min="774" max="776" width="9.140625" style="41"/>
    <col min="777" max="777" width="9.140625" style="41" customWidth="1"/>
    <col min="778" max="1024" width="9.140625" style="41"/>
    <col min="1025" max="1025" width="7.5703125" style="41" customWidth="1"/>
    <col min="1026" max="1026" width="87.7109375" style="41" customWidth="1"/>
    <col min="1027" max="1027" width="19.42578125" style="41" customWidth="1"/>
    <col min="1028" max="1028" width="24.140625" style="41" customWidth="1"/>
    <col min="1029" max="1029" width="19.42578125" style="41" customWidth="1"/>
    <col min="1030" max="1032" width="9.140625" style="41"/>
    <col min="1033" max="1033" width="9.140625" style="41" customWidth="1"/>
    <col min="1034" max="1280" width="9.140625" style="41"/>
    <col min="1281" max="1281" width="7.5703125" style="41" customWidth="1"/>
    <col min="1282" max="1282" width="87.7109375" style="41" customWidth="1"/>
    <col min="1283" max="1283" width="19.42578125" style="41" customWidth="1"/>
    <col min="1284" max="1284" width="24.140625" style="41" customWidth="1"/>
    <col min="1285" max="1285" width="19.42578125" style="41" customWidth="1"/>
    <col min="1286" max="1288" width="9.140625" style="41"/>
    <col min="1289" max="1289" width="9.140625" style="41" customWidth="1"/>
    <col min="1290" max="1536" width="9.140625" style="41"/>
    <col min="1537" max="1537" width="7.5703125" style="41" customWidth="1"/>
    <col min="1538" max="1538" width="87.7109375" style="41" customWidth="1"/>
    <col min="1539" max="1539" width="19.42578125" style="41" customWidth="1"/>
    <col min="1540" max="1540" width="24.140625" style="41" customWidth="1"/>
    <col min="1541" max="1541" width="19.42578125" style="41" customWidth="1"/>
    <col min="1542" max="1544" width="9.140625" style="41"/>
    <col min="1545" max="1545" width="9.140625" style="41" customWidth="1"/>
    <col min="1546" max="1792" width="9.140625" style="41"/>
    <col min="1793" max="1793" width="7.5703125" style="41" customWidth="1"/>
    <col min="1794" max="1794" width="87.7109375" style="41" customWidth="1"/>
    <col min="1795" max="1795" width="19.42578125" style="41" customWidth="1"/>
    <col min="1796" max="1796" width="24.140625" style="41" customWidth="1"/>
    <col min="1797" max="1797" width="19.42578125" style="41" customWidth="1"/>
    <col min="1798" max="1800" width="9.140625" style="41"/>
    <col min="1801" max="1801" width="9.140625" style="41" customWidth="1"/>
    <col min="1802" max="2048" width="9.140625" style="41"/>
    <col min="2049" max="2049" width="7.5703125" style="41" customWidth="1"/>
    <col min="2050" max="2050" width="87.7109375" style="41" customWidth="1"/>
    <col min="2051" max="2051" width="19.42578125" style="41" customWidth="1"/>
    <col min="2052" max="2052" width="24.140625" style="41" customWidth="1"/>
    <col min="2053" max="2053" width="19.42578125" style="41" customWidth="1"/>
    <col min="2054" max="2056" width="9.140625" style="41"/>
    <col min="2057" max="2057" width="9.140625" style="41" customWidth="1"/>
    <col min="2058" max="2304" width="9.140625" style="41"/>
    <col min="2305" max="2305" width="7.5703125" style="41" customWidth="1"/>
    <col min="2306" max="2306" width="87.7109375" style="41" customWidth="1"/>
    <col min="2307" max="2307" width="19.42578125" style="41" customWidth="1"/>
    <col min="2308" max="2308" width="24.140625" style="41" customWidth="1"/>
    <col min="2309" max="2309" width="19.42578125" style="41" customWidth="1"/>
    <col min="2310" max="2312" width="9.140625" style="41"/>
    <col min="2313" max="2313" width="9.140625" style="41" customWidth="1"/>
    <col min="2314" max="2560" width="9.140625" style="41"/>
    <col min="2561" max="2561" width="7.5703125" style="41" customWidth="1"/>
    <col min="2562" max="2562" width="87.7109375" style="41" customWidth="1"/>
    <col min="2563" max="2563" width="19.42578125" style="41" customWidth="1"/>
    <col min="2564" max="2564" width="24.140625" style="41" customWidth="1"/>
    <col min="2565" max="2565" width="19.42578125" style="41" customWidth="1"/>
    <col min="2566" max="2568" width="9.140625" style="41"/>
    <col min="2569" max="2569" width="9.140625" style="41" customWidth="1"/>
    <col min="2570" max="2816" width="9.140625" style="41"/>
    <col min="2817" max="2817" width="7.5703125" style="41" customWidth="1"/>
    <col min="2818" max="2818" width="87.7109375" style="41" customWidth="1"/>
    <col min="2819" max="2819" width="19.42578125" style="41" customWidth="1"/>
    <col min="2820" max="2820" width="24.140625" style="41" customWidth="1"/>
    <col min="2821" max="2821" width="19.42578125" style="41" customWidth="1"/>
    <col min="2822" max="2824" width="9.140625" style="41"/>
    <col min="2825" max="2825" width="9.140625" style="41" customWidth="1"/>
    <col min="2826" max="3072" width="9.140625" style="41"/>
    <col min="3073" max="3073" width="7.5703125" style="41" customWidth="1"/>
    <col min="3074" max="3074" width="87.7109375" style="41" customWidth="1"/>
    <col min="3075" max="3075" width="19.42578125" style="41" customWidth="1"/>
    <col min="3076" max="3076" width="24.140625" style="41" customWidth="1"/>
    <col min="3077" max="3077" width="19.42578125" style="41" customWidth="1"/>
    <col min="3078" max="3080" width="9.140625" style="41"/>
    <col min="3081" max="3081" width="9.140625" style="41" customWidth="1"/>
    <col min="3082" max="3328" width="9.140625" style="41"/>
    <col min="3329" max="3329" width="7.5703125" style="41" customWidth="1"/>
    <col min="3330" max="3330" width="87.7109375" style="41" customWidth="1"/>
    <col min="3331" max="3331" width="19.42578125" style="41" customWidth="1"/>
    <col min="3332" max="3332" width="24.140625" style="41" customWidth="1"/>
    <col min="3333" max="3333" width="19.42578125" style="41" customWidth="1"/>
    <col min="3334" max="3336" width="9.140625" style="41"/>
    <col min="3337" max="3337" width="9.140625" style="41" customWidth="1"/>
    <col min="3338" max="3584" width="9.140625" style="41"/>
    <col min="3585" max="3585" width="7.5703125" style="41" customWidth="1"/>
    <col min="3586" max="3586" width="87.7109375" style="41" customWidth="1"/>
    <col min="3587" max="3587" width="19.42578125" style="41" customWidth="1"/>
    <col min="3588" max="3588" width="24.140625" style="41" customWidth="1"/>
    <col min="3589" max="3589" width="19.42578125" style="41" customWidth="1"/>
    <col min="3590" max="3592" width="9.140625" style="41"/>
    <col min="3593" max="3593" width="9.140625" style="41" customWidth="1"/>
    <col min="3594" max="3840" width="9.140625" style="41"/>
    <col min="3841" max="3841" width="7.5703125" style="41" customWidth="1"/>
    <col min="3842" max="3842" width="87.7109375" style="41" customWidth="1"/>
    <col min="3843" max="3843" width="19.42578125" style="41" customWidth="1"/>
    <col min="3844" max="3844" width="24.140625" style="41" customWidth="1"/>
    <col min="3845" max="3845" width="19.42578125" style="41" customWidth="1"/>
    <col min="3846" max="3848" width="9.140625" style="41"/>
    <col min="3849" max="3849" width="9.140625" style="41" customWidth="1"/>
    <col min="3850" max="4096" width="9.140625" style="41"/>
    <col min="4097" max="4097" width="7.5703125" style="41" customWidth="1"/>
    <col min="4098" max="4098" width="87.7109375" style="41" customWidth="1"/>
    <col min="4099" max="4099" width="19.42578125" style="41" customWidth="1"/>
    <col min="4100" max="4100" width="24.140625" style="41" customWidth="1"/>
    <col min="4101" max="4101" width="19.42578125" style="41" customWidth="1"/>
    <col min="4102" max="4104" width="9.140625" style="41"/>
    <col min="4105" max="4105" width="9.140625" style="41" customWidth="1"/>
    <col min="4106" max="4352" width="9.140625" style="41"/>
    <col min="4353" max="4353" width="7.5703125" style="41" customWidth="1"/>
    <col min="4354" max="4354" width="87.7109375" style="41" customWidth="1"/>
    <col min="4355" max="4355" width="19.42578125" style="41" customWidth="1"/>
    <col min="4356" max="4356" width="24.140625" style="41" customWidth="1"/>
    <col min="4357" max="4357" width="19.42578125" style="41" customWidth="1"/>
    <col min="4358" max="4360" width="9.140625" style="41"/>
    <col min="4361" max="4361" width="9.140625" style="41" customWidth="1"/>
    <col min="4362" max="4608" width="9.140625" style="41"/>
    <col min="4609" max="4609" width="7.5703125" style="41" customWidth="1"/>
    <col min="4610" max="4610" width="87.7109375" style="41" customWidth="1"/>
    <col min="4611" max="4611" width="19.42578125" style="41" customWidth="1"/>
    <col min="4612" max="4612" width="24.140625" style="41" customWidth="1"/>
    <col min="4613" max="4613" width="19.42578125" style="41" customWidth="1"/>
    <col min="4614" max="4616" width="9.140625" style="41"/>
    <col min="4617" max="4617" width="9.140625" style="41" customWidth="1"/>
    <col min="4618" max="4864" width="9.140625" style="41"/>
    <col min="4865" max="4865" width="7.5703125" style="41" customWidth="1"/>
    <col min="4866" max="4866" width="87.7109375" style="41" customWidth="1"/>
    <col min="4867" max="4867" width="19.42578125" style="41" customWidth="1"/>
    <col min="4868" max="4868" width="24.140625" style="41" customWidth="1"/>
    <col min="4869" max="4869" width="19.42578125" style="41" customWidth="1"/>
    <col min="4870" max="4872" width="9.140625" style="41"/>
    <col min="4873" max="4873" width="9.140625" style="41" customWidth="1"/>
    <col min="4874" max="5120" width="9.140625" style="41"/>
    <col min="5121" max="5121" width="7.5703125" style="41" customWidth="1"/>
    <col min="5122" max="5122" width="87.7109375" style="41" customWidth="1"/>
    <col min="5123" max="5123" width="19.42578125" style="41" customWidth="1"/>
    <col min="5124" max="5124" width="24.140625" style="41" customWidth="1"/>
    <col min="5125" max="5125" width="19.42578125" style="41" customWidth="1"/>
    <col min="5126" max="5128" width="9.140625" style="41"/>
    <col min="5129" max="5129" width="9.140625" style="41" customWidth="1"/>
    <col min="5130" max="5376" width="9.140625" style="41"/>
    <col min="5377" max="5377" width="7.5703125" style="41" customWidth="1"/>
    <col min="5378" max="5378" width="87.7109375" style="41" customWidth="1"/>
    <col min="5379" max="5379" width="19.42578125" style="41" customWidth="1"/>
    <col min="5380" max="5380" width="24.140625" style="41" customWidth="1"/>
    <col min="5381" max="5381" width="19.42578125" style="41" customWidth="1"/>
    <col min="5382" max="5384" width="9.140625" style="41"/>
    <col min="5385" max="5385" width="9.140625" style="41" customWidth="1"/>
    <col min="5386" max="5632" width="9.140625" style="41"/>
    <col min="5633" max="5633" width="7.5703125" style="41" customWidth="1"/>
    <col min="5634" max="5634" width="87.7109375" style="41" customWidth="1"/>
    <col min="5635" max="5635" width="19.42578125" style="41" customWidth="1"/>
    <col min="5636" max="5636" width="24.140625" style="41" customWidth="1"/>
    <col min="5637" max="5637" width="19.42578125" style="41" customWidth="1"/>
    <col min="5638" max="5640" width="9.140625" style="41"/>
    <col min="5641" max="5641" width="9.140625" style="41" customWidth="1"/>
    <col min="5642" max="5888" width="9.140625" style="41"/>
    <col min="5889" max="5889" width="7.5703125" style="41" customWidth="1"/>
    <col min="5890" max="5890" width="87.7109375" style="41" customWidth="1"/>
    <col min="5891" max="5891" width="19.42578125" style="41" customWidth="1"/>
    <col min="5892" max="5892" width="24.140625" style="41" customWidth="1"/>
    <col min="5893" max="5893" width="19.42578125" style="41" customWidth="1"/>
    <col min="5894" max="5896" width="9.140625" style="41"/>
    <col min="5897" max="5897" width="9.140625" style="41" customWidth="1"/>
    <col min="5898" max="6144" width="9.140625" style="41"/>
    <col min="6145" max="6145" width="7.5703125" style="41" customWidth="1"/>
    <col min="6146" max="6146" width="87.7109375" style="41" customWidth="1"/>
    <col min="6147" max="6147" width="19.42578125" style="41" customWidth="1"/>
    <col min="6148" max="6148" width="24.140625" style="41" customWidth="1"/>
    <col min="6149" max="6149" width="19.42578125" style="41" customWidth="1"/>
    <col min="6150" max="6152" width="9.140625" style="41"/>
    <col min="6153" max="6153" width="9.140625" style="41" customWidth="1"/>
    <col min="6154" max="6400" width="9.140625" style="41"/>
    <col min="6401" max="6401" width="7.5703125" style="41" customWidth="1"/>
    <col min="6402" max="6402" width="87.7109375" style="41" customWidth="1"/>
    <col min="6403" max="6403" width="19.42578125" style="41" customWidth="1"/>
    <col min="6404" max="6404" width="24.140625" style="41" customWidth="1"/>
    <col min="6405" max="6405" width="19.42578125" style="41" customWidth="1"/>
    <col min="6406" max="6408" width="9.140625" style="41"/>
    <col min="6409" max="6409" width="9.140625" style="41" customWidth="1"/>
    <col min="6410" max="6656" width="9.140625" style="41"/>
    <col min="6657" max="6657" width="7.5703125" style="41" customWidth="1"/>
    <col min="6658" max="6658" width="87.7109375" style="41" customWidth="1"/>
    <col min="6659" max="6659" width="19.42578125" style="41" customWidth="1"/>
    <col min="6660" max="6660" width="24.140625" style="41" customWidth="1"/>
    <col min="6661" max="6661" width="19.42578125" style="41" customWidth="1"/>
    <col min="6662" max="6664" width="9.140625" style="41"/>
    <col min="6665" max="6665" width="9.140625" style="41" customWidth="1"/>
    <col min="6666" max="6912" width="9.140625" style="41"/>
    <col min="6913" max="6913" width="7.5703125" style="41" customWidth="1"/>
    <col min="6914" max="6914" width="87.7109375" style="41" customWidth="1"/>
    <col min="6915" max="6915" width="19.42578125" style="41" customWidth="1"/>
    <col min="6916" max="6916" width="24.140625" style="41" customWidth="1"/>
    <col min="6917" max="6917" width="19.42578125" style="41" customWidth="1"/>
    <col min="6918" max="6920" width="9.140625" style="41"/>
    <col min="6921" max="6921" width="9.140625" style="41" customWidth="1"/>
    <col min="6922" max="7168" width="9.140625" style="41"/>
    <col min="7169" max="7169" width="7.5703125" style="41" customWidth="1"/>
    <col min="7170" max="7170" width="87.7109375" style="41" customWidth="1"/>
    <col min="7171" max="7171" width="19.42578125" style="41" customWidth="1"/>
    <col min="7172" max="7172" width="24.140625" style="41" customWidth="1"/>
    <col min="7173" max="7173" width="19.42578125" style="41" customWidth="1"/>
    <col min="7174" max="7176" width="9.140625" style="41"/>
    <col min="7177" max="7177" width="9.140625" style="41" customWidth="1"/>
    <col min="7178" max="7424" width="9.140625" style="41"/>
    <col min="7425" max="7425" width="7.5703125" style="41" customWidth="1"/>
    <col min="7426" max="7426" width="87.7109375" style="41" customWidth="1"/>
    <col min="7427" max="7427" width="19.42578125" style="41" customWidth="1"/>
    <col min="7428" max="7428" width="24.140625" style="41" customWidth="1"/>
    <col min="7429" max="7429" width="19.42578125" style="41" customWidth="1"/>
    <col min="7430" max="7432" width="9.140625" style="41"/>
    <col min="7433" max="7433" width="9.140625" style="41" customWidth="1"/>
    <col min="7434" max="7680" width="9.140625" style="41"/>
    <col min="7681" max="7681" width="7.5703125" style="41" customWidth="1"/>
    <col min="7682" max="7682" width="87.7109375" style="41" customWidth="1"/>
    <col min="7683" max="7683" width="19.42578125" style="41" customWidth="1"/>
    <col min="7684" max="7684" width="24.140625" style="41" customWidth="1"/>
    <col min="7685" max="7685" width="19.42578125" style="41" customWidth="1"/>
    <col min="7686" max="7688" width="9.140625" style="41"/>
    <col min="7689" max="7689" width="9.140625" style="41" customWidth="1"/>
    <col min="7690" max="7936" width="9.140625" style="41"/>
    <col min="7937" max="7937" width="7.5703125" style="41" customWidth="1"/>
    <col min="7938" max="7938" width="87.7109375" style="41" customWidth="1"/>
    <col min="7939" max="7939" width="19.42578125" style="41" customWidth="1"/>
    <col min="7940" max="7940" width="24.140625" style="41" customWidth="1"/>
    <col min="7941" max="7941" width="19.42578125" style="41" customWidth="1"/>
    <col min="7942" max="7944" width="9.140625" style="41"/>
    <col min="7945" max="7945" width="9.140625" style="41" customWidth="1"/>
    <col min="7946" max="8192" width="9.140625" style="41"/>
    <col min="8193" max="8193" width="7.5703125" style="41" customWidth="1"/>
    <col min="8194" max="8194" width="87.7109375" style="41" customWidth="1"/>
    <col min="8195" max="8195" width="19.42578125" style="41" customWidth="1"/>
    <col min="8196" max="8196" width="24.140625" style="41" customWidth="1"/>
    <col min="8197" max="8197" width="19.42578125" style="41" customWidth="1"/>
    <col min="8198" max="8200" width="9.140625" style="41"/>
    <col min="8201" max="8201" width="9.140625" style="41" customWidth="1"/>
    <col min="8202" max="8448" width="9.140625" style="41"/>
    <col min="8449" max="8449" width="7.5703125" style="41" customWidth="1"/>
    <col min="8450" max="8450" width="87.7109375" style="41" customWidth="1"/>
    <col min="8451" max="8451" width="19.42578125" style="41" customWidth="1"/>
    <col min="8452" max="8452" width="24.140625" style="41" customWidth="1"/>
    <col min="8453" max="8453" width="19.42578125" style="41" customWidth="1"/>
    <col min="8454" max="8456" width="9.140625" style="41"/>
    <col min="8457" max="8457" width="9.140625" style="41" customWidth="1"/>
    <col min="8458" max="8704" width="9.140625" style="41"/>
    <col min="8705" max="8705" width="7.5703125" style="41" customWidth="1"/>
    <col min="8706" max="8706" width="87.7109375" style="41" customWidth="1"/>
    <col min="8707" max="8707" width="19.42578125" style="41" customWidth="1"/>
    <col min="8708" max="8708" width="24.140625" style="41" customWidth="1"/>
    <col min="8709" max="8709" width="19.42578125" style="41" customWidth="1"/>
    <col min="8710" max="8712" width="9.140625" style="41"/>
    <col min="8713" max="8713" width="9.140625" style="41" customWidth="1"/>
    <col min="8714" max="8960" width="9.140625" style="41"/>
    <col min="8961" max="8961" width="7.5703125" style="41" customWidth="1"/>
    <col min="8962" max="8962" width="87.7109375" style="41" customWidth="1"/>
    <col min="8963" max="8963" width="19.42578125" style="41" customWidth="1"/>
    <col min="8964" max="8964" width="24.140625" style="41" customWidth="1"/>
    <col min="8965" max="8965" width="19.42578125" style="41" customWidth="1"/>
    <col min="8966" max="8968" width="9.140625" style="41"/>
    <col min="8969" max="8969" width="9.140625" style="41" customWidth="1"/>
    <col min="8970" max="9216" width="9.140625" style="41"/>
    <col min="9217" max="9217" width="7.5703125" style="41" customWidth="1"/>
    <col min="9218" max="9218" width="87.7109375" style="41" customWidth="1"/>
    <col min="9219" max="9219" width="19.42578125" style="41" customWidth="1"/>
    <col min="9220" max="9220" width="24.140625" style="41" customWidth="1"/>
    <col min="9221" max="9221" width="19.42578125" style="41" customWidth="1"/>
    <col min="9222" max="9224" width="9.140625" style="41"/>
    <col min="9225" max="9225" width="9.140625" style="41" customWidth="1"/>
    <col min="9226" max="9472" width="9.140625" style="41"/>
    <col min="9473" max="9473" width="7.5703125" style="41" customWidth="1"/>
    <col min="9474" max="9474" width="87.7109375" style="41" customWidth="1"/>
    <col min="9475" max="9475" width="19.42578125" style="41" customWidth="1"/>
    <col min="9476" max="9476" width="24.140625" style="41" customWidth="1"/>
    <col min="9477" max="9477" width="19.42578125" style="41" customWidth="1"/>
    <col min="9478" max="9480" width="9.140625" style="41"/>
    <col min="9481" max="9481" width="9.140625" style="41" customWidth="1"/>
    <col min="9482" max="9728" width="9.140625" style="41"/>
    <col min="9729" max="9729" width="7.5703125" style="41" customWidth="1"/>
    <col min="9730" max="9730" width="87.7109375" style="41" customWidth="1"/>
    <col min="9731" max="9731" width="19.42578125" style="41" customWidth="1"/>
    <col min="9732" max="9732" width="24.140625" style="41" customWidth="1"/>
    <col min="9733" max="9733" width="19.42578125" style="41" customWidth="1"/>
    <col min="9734" max="9736" width="9.140625" style="41"/>
    <col min="9737" max="9737" width="9.140625" style="41" customWidth="1"/>
    <col min="9738" max="9984" width="9.140625" style="41"/>
    <col min="9985" max="9985" width="7.5703125" style="41" customWidth="1"/>
    <col min="9986" max="9986" width="87.7109375" style="41" customWidth="1"/>
    <col min="9987" max="9987" width="19.42578125" style="41" customWidth="1"/>
    <col min="9988" max="9988" width="24.140625" style="41" customWidth="1"/>
    <col min="9989" max="9989" width="19.42578125" style="41" customWidth="1"/>
    <col min="9990" max="9992" width="9.140625" style="41"/>
    <col min="9993" max="9993" width="9.140625" style="41" customWidth="1"/>
    <col min="9994" max="10240" width="9.140625" style="41"/>
    <col min="10241" max="10241" width="7.5703125" style="41" customWidth="1"/>
    <col min="10242" max="10242" width="87.7109375" style="41" customWidth="1"/>
    <col min="10243" max="10243" width="19.42578125" style="41" customWidth="1"/>
    <col min="10244" max="10244" width="24.140625" style="41" customWidth="1"/>
    <col min="10245" max="10245" width="19.42578125" style="41" customWidth="1"/>
    <col min="10246" max="10248" width="9.140625" style="41"/>
    <col min="10249" max="10249" width="9.140625" style="41" customWidth="1"/>
    <col min="10250" max="10496" width="9.140625" style="41"/>
    <col min="10497" max="10497" width="7.5703125" style="41" customWidth="1"/>
    <col min="10498" max="10498" width="87.7109375" style="41" customWidth="1"/>
    <col min="10499" max="10499" width="19.42578125" style="41" customWidth="1"/>
    <col min="10500" max="10500" width="24.140625" style="41" customWidth="1"/>
    <col min="10501" max="10501" width="19.42578125" style="41" customWidth="1"/>
    <col min="10502" max="10504" width="9.140625" style="41"/>
    <col min="10505" max="10505" width="9.140625" style="41" customWidth="1"/>
    <col min="10506" max="10752" width="9.140625" style="41"/>
    <col min="10753" max="10753" width="7.5703125" style="41" customWidth="1"/>
    <col min="10754" max="10754" width="87.7109375" style="41" customWidth="1"/>
    <col min="10755" max="10755" width="19.42578125" style="41" customWidth="1"/>
    <col min="10756" max="10756" width="24.140625" style="41" customWidth="1"/>
    <col min="10757" max="10757" width="19.42578125" style="41" customWidth="1"/>
    <col min="10758" max="10760" width="9.140625" style="41"/>
    <col min="10761" max="10761" width="9.140625" style="41" customWidth="1"/>
    <col min="10762" max="11008" width="9.140625" style="41"/>
    <col min="11009" max="11009" width="7.5703125" style="41" customWidth="1"/>
    <col min="11010" max="11010" width="87.7109375" style="41" customWidth="1"/>
    <col min="11011" max="11011" width="19.42578125" style="41" customWidth="1"/>
    <col min="11012" max="11012" width="24.140625" style="41" customWidth="1"/>
    <col min="11013" max="11013" width="19.42578125" style="41" customWidth="1"/>
    <col min="11014" max="11016" width="9.140625" style="41"/>
    <col min="11017" max="11017" width="9.140625" style="41" customWidth="1"/>
    <col min="11018" max="11264" width="9.140625" style="41"/>
    <col min="11265" max="11265" width="7.5703125" style="41" customWidth="1"/>
    <col min="11266" max="11266" width="87.7109375" style="41" customWidth="1"/>
    <col min="11267" max="11267" width="19.42578125" style="41" customWidth="1"/>
    <col min="11268" max="11268" width="24.140625" style="41" customWidth="1"/>
    <col min="11269" max="11269" width="19.42578125" style="41" customWidth="1"/>
    <col min="11270" max="11272" width="9.140625" style="41"/>
    <col min="11273" max="11273" width="9.140625" style="41" customWidth="1"/>
    <col min="11274" max="11520" width="9.140625" style="41"/>
    <col min="11521" max="11521" width="7.5703125" style="41" customWidth="1"/>
    <col min="11522" max="11522" width="87.7109375" style="41" customWidth="1"/>
    <col min="11523" max="11523" width="19.42578125" style="41" customWidth="1"/>
    <col min="11524" max="11524" width="24.140625" style="41" customWidth="1"/>
    <col min="11525" max="11525" width="19.42578125" style="41" customWidth="1"/>
    <col min="11526" max="11528" width="9.140625" style="41"/>
    <col min="11529" max="11529" width="9.140625" style="41" customWidth="1"/>
    <col min="11530" max="11776" width="9.140625" style="41"/>
    <col min="11777" max="11777" width="7.5703125" style="41" customWidth="1"/>
    <col min="11778" max="11778" width="87.7109375" style="41" customWidth="1"/>
    <col min="11779" max="11779" width="19.42578125" style="41" customWidth="1"/>
    <col min="11780" max="11780" width="24.140625" style="41" customWidth="1"/>
    <col min="11781" max="11781" width="19.42578125" style="41" customWidth="1"/>
    <col min="11782" max="11784" width="9.140625" style="41"/>
    <col min="11785" max="11785" width="9.140625" style="41" customWidth="1"/>
    <col min="11786" max="12032" width="9.140625" style="41"/>
    <col min="12033" max="12033" width="7.5703125" style="41" customWidth="1"/>
    <col min="12034" max="12034" width="87.7109375" style="41" customWidth="1"/>
    <col min="12035" max="12035" width="19.42578125" style="41" customWidth="1"/>
    <col min="12036" max="12036" width="24.140625" style="41" customWidth="1"/>
    <col min="12037" max="12037" width="19.42578125" style="41" customWidth="1"/>
    <col min="12038" max="12040" width="9.140625" style="41"/>
    <col min="12041" max="12041" width="9.140625" style="41" customWidth="1"/>
    <col min="12042" max="12288" width="9.140625" style="41"/>
    <col min="12289" max="12289" width="7.5703125" style="41" customWidth="1"/>
    <col min="12290" max="12290" width="87.7109375" style="41" customWidth="1"/>
    <col min="12291" max="12291" width="19.42578125" style="41" customWidth="1"/>
    <col min="12292" max="12292" width="24.140625" style="41" customWidth="1"/>
    <col min="12293" max="12293" width="19.42578125" style="41" customWidth="1"/>
    <col min="12294" max="12296" width="9.140625" style="41"/>
    <col min="12297" max="12297" width="9.140625" style="41" customWidth="1"/>
    <col min="12298" max="12544" width="9.140625" style="41"/>
    <col min="12545" max="12545" width="7.5703125" style="41" customWidth="1"/>
    <col min="12546" max="12546" width="87.7109375" style="41" customWidth="1"/>
    <col min="12547" max="12547" width="19.42578125" style="41" customWidth="1"/>
    <col min="12548" max="12548" width="24.140625" style="41" customWidth="1"/>
    <col min="12549" max="12549" width="19.42578125" style="41" customWidth="1"/>
    <col min="12550" max="12552" width="9.140625" style="41"/>
    <col min="12553" max="12553" width="9.140625" style="41" customWidth="1"/>
    <col min="12554" max="12800" width="9.140625" style="41"/>
    <col min="12801" max="12801" width="7.5703125" style="41" customWidth="1"/>
    <col min="12802" max="12802" width="87.7109375" style="41" customWidth="1"/>
    <col min="12803" max="12803" width="19.42578125" style="41" customWidth="1"/>
    <col min="12804" max="12804" width="24.140625" style="41" customWidth="1"/>
    <col min="12805" max="12805" width="19.42578125" style="41" customWidth="1"/>
    <col min="12806" max="12808" width="9.140625" style="41"/>
    <col min="12809" max="12809" width="9.140625" style="41" customWidth="1"/>
    <col min="12810" max="13056" width="9.140625" style="41"/>
    <col min="13057" max="13057" width="7.5703125" style="41" customWidth="1"/>
    <col min="13058" max="13058" width="87.7109375" style="41" customWidth="1"/>
    <col min="13059" max="13059" width="19.42578125" style="41" customWidth="1"/>
    <col min="13060" max="13060" width="24.140625" style="41" customWidth="1"/>
    <col min="13061" max="13061" width="19.42578125" style="41" customWidth="1"/>
    <col min="13062" max="13064" width="9.140625" style="41"/>
    <col min="13065" max="13065" width="9.140625" style="41" customWidth="1"/>
    <col min="13066" max="13312" width="9.140625" style="41"/>
    <col min="13313" max="13313" width="7.5703125" style="41" customWidth="1"/>
    <col min="13314" max="13314" width="87.7109375" style="41" customWidth="1"/>
    <col min="13315" max="13315" width="19.42578125" style="41" customWidth="1"/>
    <col min="13316" max="13316" width="24.140625" style="41" customWidth="1"/>
    <col min="13317" max="13317" width="19.42578125" style="41" customWidth="1"/>
    <col min="13318" max="13320" width="9.140625" style="41"/>
    <col min="13321" max="13321" width="9.140625" style="41" customWidth="1"/>
    <col min="13322" max="13568" width="9.140625" style="41"/>
    <col min="13569" max="13569" width="7.5703125" style="41" customWidth="1"/>
    <col min="13570" max="13570" width="87.7109375" style="41" customWidth="1"/>
    <col min="13571" max="13571" width="19.42578125" style="41" customWidth="1"/>
    <col min="13572" max="13572" width="24.140625" style="41" customWidth="1"/>
    <col min="13573" max="13573" width="19.42578125" style="41" customWidth="1"/>
    <col min="13574" max="13576" width="9.140625" style="41"/>
    <col min="13577" max="13577" width="9.140625" style="41" customWidth="1"/>
    <col min="13578" max="13824" width="9.140625" style="41"/>
    <col min="13825" max="13825" width="7.5703125" style="41" customWidth="1"/>
    <col min="13826" max="13826" width="87.7109375" style="41" customWidth="1"/>
    <col min="13827" max="13827" width="19.42578125" style="41" customWidth="1"/>
    <col min="13828" max="13828" width="24.140625" style="41" customWidth="1"/>
    <col min="13829" max="13829" width="19.42578125" style="41" customWidth="1"/>
    <col min="13830" max="13832" width="9.140625" style="41"/>
    <col min="13833" max="13833" width="9.140625" style="41" customWidth="1"/>
    <col min="13834" max="14080" width="9.140625" style="41"/>
    <col min="14081" max="14081" width="7.5703125" style="41" customWidth="1"/>
    <col min="14082" max="14082" width="87.7109375" style="41" customWidth="1"/>
    <col min="14083" max="14083" width="19.42578125" style="41" customWidth="1"/>
    <col min="14084" max="14084" width="24.140625" style="41" customWidth="1"/>
    <col min="14085" max="14085" width="19.42578125" style="41" customWidth="1"/>
    <col min="14086" max="14088" width="9.140625" style="41"/>
    <col min="14089" max="14089" width="9.140625" style="41" customWidth="1"/>
    <col min="14090" max="14336" width="9.140625" style="41"/>
    <col min="14337" max="14337" width="7.5703125" style="41" customWidth="1"/>
    <col min="14338" max="14338" width="87.7109375" style="41" customWidth="1"/>
    <col min="14339" max="14339" width="19.42578125" style="41" customWidth="1"/>
    <col min="14340" max="14340" width="24.140625" style="41" customWidth="1"/>
    <col min="14341" max="14341" width="19.42578125" style="41" customWidth="1"/>
    <col min="14342" max="14344" width="9.140625" style="41"/>
    <col min="14345" max="14345" width="9.140625" style="41" customWidth="1"/>
    <col min="14346" max="14592" width="9.140625" style="41"/>
    <col min="14593" max="14593" width="7.5703125" style="41" customWidth="1"/>
    <col min="14594" max="14594" width="87.7109375" style="41" customWidth="1"/>
    <col min="14595" max="14595" width="19.42578125" style="41" customWidth="1"/>
    <col min="14596" max="14596" width="24.140625" style="41" customWidth="1"/>
    <col min="14597" max="14597" width="19.42578125" style="41" customWidth="1"/>
    <col min="14598" max="14600" width="9.140625" style="41"/>
    <col min="14601" max="14601" width="9.140625" style="41" customWidth="1"/>
    <col min="14602" max="14848" width="9.140625" style="41"/>
    <col min="14849" max="14849" width="7.5703125" style="41" customWidth="1"/>
    <col min="14850" max="14850" width="87.7109375" style="41" customWidth="1"/>
    <col min="14851" max="14851" width="19.42578125" style="41" customWidth="1"/>
    <col min="14852" max="14852" width="24.140625" style="41" customWidth="1"/>
    <col min="14853" max="14853" width="19.42578125" style="41" customWidth="1"/>
    <col min="14854" max="14856" width="9.140625" style="41"/>
    <col min="14857" max="14857" width="9.140625" style="41" customWidth="1"/>
    <col min="14858" max="15104" width="9.140625" style="41"/>
    <col min="15105" max="15105" width="7.5703125" style="41" customWidth="1"/>
    <col min="15106" max="15106" width="87.7109375" style="41" customWidth="1"/>
    <col min="15107" max="15107" width="19.42578125" style="41" customWidth="1"/>
    <col min="15108" max="15108" width="24.140625" style="41" customWidth="1"/>
    <col min="15109" max="15109" width="19.42578125" style="41" customWidth="1"/>
    <col min="15110" max="15112" width="9.140625" style="41"/>
    <col min="15113" max="15113" width="9.140625" style="41" customWidth="1"/>
    <col min="15114" max="15360" width="9.140625" style="41"/>
    <col min="15361" max="15361" width="7.5703125" style="41" customWidth="1"/>
    <col min="15362" max="15362" width="87.7109375" style="41" customWidth="1"/>
    <col min="15363" max="15363" width="19.42578125" style="41" customWidth="1"/>
    <col min="15364" max="15364" width="24.140625" style="41" customWidth="1"/>
    <col min="15365" max="15365" width="19.42578125" style="41" customWidth="1"/>
    <col min="15366" max="15368" width="9.140625" style="41"/>
    <col min="15369" max="15369" width="9.140625" style="41" customWidth="1"/>
    <col min="15370" max="15616" width="9.140625" style="41"/>
    <col min="15617" max="15617" width="7.5703125" style="41" customWidth="1"/>
    <col min="15618" max="15618" width="87.7109375" style="41" customWidth="1"/>
    <col min="15619" max="15619" width="19.42578125" style="41" customWidth="1"/>
    <col min="15620" max="15620" width="24.140625" style="41" customWidth="1"/>
    <col min="15621" max="15621" width="19.42578125" style="41" customWidth="1"/>
    <col min="15622" max="15624" width="9.140625" style="41"/>
    <col min="15625" max="15625" width="9.140625" style="41" customWidth="1"/>
    <col min="15626" max="15872" width="9.140625" style="41"/>
    <col min="15873" max="15873" width="7.5703125" style="41" customWidth="1"/>
    <col min="15874" max="15874" width="87.7109375" style="41" customWidth="1"/>
    <col min="15875" max="15875" width="19.42578125" style="41" customWidth="1"/>
    <col min="15876" max="15876" width="24.140625" style="41" customWidth="1"/>
    <col min="15877" max="15877" width="19.42578125" style="41" customWidth="1"/>
    <col min="15878" max="15880" width="9.140625" style="41"/>
    <col min="15881" max="15881" width="9.140625" style="41" customWidth="1"/>
    <col min="15882" max="16128" width="9.140625" style="41"/>
    <col min="16129" max="16129" width="7.5703125" style="41" customWidth="1"/>
    <col min="16130" max="16130" width="87.7109375" style="41" customWidth="1"/>
    <col min="16131" max="16131" width="19.42578125" style="41" customWidth="1"/>
    <col min="16132" max="16132" width="24.140625" style="41" customWidth="1"/>
    <col min="16133" max="16133" width="19.42578125" style="41" customWidth="1"/>
    <col min="16134" max="16136" width="9.140625" style="41"/>
    <col min="16137" max="16137" width="9.140625" style="41" customWidth="1"/>
    <col min="16138" max="16384" width="9.140625" style="41"/>
  </cols>
  <sheetData>
    <row r="1" spans="1:5" s="39" customFormat="1" ht="18.75" x14ac:dyDescent="0.25">
      <c r="D1" s="221" t="s">
        <v>242</v>
      </c>
      <c r="E1" s="221"/>
    </row>
    <row r="3" spans="1:5" s="40" customFormat="1" x14ac:dyDescent="0.25">
      <c r="A3" s="222" t="s">
        <v>243</v>
      </c>
      <c r="B3" s="222"/>
      <c r="C3" s="222"/>
      <c r="D3" s="222"/>
      <c r="E3" s="222"/>
    </row>
    <row r="5" spans="1:5" x14ac:dyDescent="0.25">
      <c r="A5" s="209" t="s">
        <v>244</v>
      </c>
      <c r="B5" s="209"/>
      <c r="C5" s="209"/>
      <c r="D5" s="209"/>
      <c r="E5" s="209"/>
    </row>
    <row r="7" spans="1:5" x14ac:dyDescent="0.25">
      <c r="A7" s="209" t="s">
        <v>245</v>
      </c>
      <c r="B7" s="209"/>
      <c r="C7" s="209"/>
      <c r="D7" s="209"/>
      <c r="E7" s="209"/>
    </row>
    <row r="9" spans="1:5" ht="80.25" customHeight="1" x14ac:dyDescent="0.25">
      <c r="A9" s="42" t="s">
        <v>246</v>
      </c>
      <c r="B9" s="42" t="s">
        <v>247</v>
      </c>
      <c r="C9" s="42" t="s">
        <v>248</v>
      </c>
      <c r="D9" s="42" t="s">
        <v>249</v>
      </c>
      <c r="E9" s="42" t="s">
        <v>250</v>
      </c>
    </row>
    <row r="10" spans="1:5" ht="60" x14ac:dyDescent="0.25">
      <c r="A10" s="43">
        <v>1</v>
      </c>
      <c r="B10" s="44" t="s">
        <v>251</v>
      </c>
      <c r="C10" s="45">
        <v>550</v>
      </c>
      <c r="D10" s="42">
        <v>1000</v>
      </c>
      <c r="E10" s="45">
        <v>550000</v>
      </c>
    </row>
    <row r="11" spans="1:5" x14ac:dyDescent="0.25">
      <c r="A11" s="216" t="s">
        <v>252</v>
      </c>
      <c r="B11" s="216"/>
      <c r="C11" s="42" t="s">
        <v>46</v>
      </c>
      <c r="D11" s="42" t="s">
        <v>46</v>
      </c>
      <c r="E11" s="45">
        <v>550000</v>
      </c>
    </row>
    <row r="13" spans="1:5" x14ac:dyDescent="0.25">
      <c r="A13" s="209" t="s">
        <v>253</v>
      </c>
      <c r="B13" s="209"/>
      <c r="C13" s="209"/>
      <c r="D13" s="209"/>
      <c r="E13" s="209"/>
    </row>
    <row r="14" spans="1:5" x14ac:dyDescent="0.25">
      <c r="E14" s="88"/>
    </row>
    <row r="15" spans="1:5" x14ac:dyDescent="0.25">
      <c r="A15" s="212" t="s">
        <v>254</v>
      </c>
      <c r="B15" s="209"/>
      <c r="C15" s="209"/>
      <c r="D15" s="209"/>
      <c r="E15" s="209"/>
    </row>
    <row r="17" spans="1:5" ht="39" customHeight="1" x14ac:dyDescent="0.25">
      <c r="A17" s="42" t="s">
        <v>246</v>
      </c>
      <c r="B17" s="210" t="s">
        <v>19</v>
      </c>
      <c r="C17" s="211"/>
      <c r="D17" s="211"/>
      <c r="E17" s="42" t="s">
        <v>250</v>
      </c>
    </row>
    <row r="18" spans="1:5" ht="30" customHeight="1" x14ac:dyDescent="0.25">
      <c r="A18" s="42">
        <v>1</v>
      </c>
      <c r="B18" s="218" t="s">
        <v>255</v>
      </c>
      <c r="C18" s="219"/>
      <c r="D18" s="220"/>
      <c r="E18" s="46">
        <v>364842693.48000002</v>
      </c>
    </row>
    <row r="19" spans="1:5" x14ac:dyDescent="0.25">
      <c r="A19" s="207" t="s">
        <v>252</v>
      </c>
      <c r="B19" s="208"/>
      <c r="C19" s="208"/>
      <c r="D19" s="208"/>
      <c r="E19" s="46">
        <f>E18</f>
        <v>364842693.48000002</v>
      </c>
    </row>
    <row r="21" spans="1:5" x14ac:dyDescent="0.25">
      <c r="A21" s="209" t="s">
        <v>256</v>
      </c>
      <c r="B21" s="209"/>
      <c r="C21" s="209"/>
      <c r="D21" s="209"/>
      <c r="E21" s="209"/>
    </row>
    <row r="23" spans="1:5" ht="117" customHeight="1" x14ac:dyDescent="0.25">
      <c r="A23" s="42" t="s">
        <v>246</v>
      </c>
      <c r="B23" s="42" t="s">
        <v>19</v>
      </c>
      <c r="C23" s="42" t="s">
        <v>257</v>
      </c>
      <c r="D23" s="42" t="s">
        <v>258</v>
      </c>
      <c r="E23" s="42" t="s">
        <v>250</v>
      </c>
    </row>
    <row r="24" spans="1:5" ht="30" x14ac:dyDescent="0.25">
      <c r="A24" s="44">
        <v>1</v>
      </c>
      <c r="B24" s="47" t="s">
        <v>259</v>
      </c>
      <c r="C24" s="48">
        <v>729</v>
      </c>
      <c r="D24" s="42" t="s">
        <v>260</v>
      </c>
      <c r="E24" s="45">
        <v>16700000</v>
      </c>
    </row>
    <row r="25" spans="1:5" x14ac:dyDescent="0.25">
      <c r="A25" s="216" t="s">
        <v>252</v>
      </c>
      <c r="B25" s="216"/>
      <c r="C25" s="42" t="s">
        <v>46</v>
      </c>
      <c r="D25" s="42" t="s">
        <v>46</v>
      </c>
      <c r="E25" s="45">
        <v>16700000</v>
      </c>
    </row>
    <row r="26" spans="1:5" x14ac:dyDescent="0.25">
      <c r="A26" s="49"/>
      <c r="B26" s="49"/>
      <c r="C26" s="50"/>
      <c r="D26" s="50"/>
      <c r="E26" s="51"/>
    </row>
    <row r="27" spans="1:5" x14ac:dyDescent="0.25">
      <c r="A27" s="49"/>
      <c r="B27" s="49"/>
      <c r="C27" s="50"/>
      <c r="D27" s="50"/>
      <c r="E27" s="51"/>
    </row>
    <row r="28" spans="1:5" x14ac:dyDescent="0.25">
      <c r="A28" s="49"/>
      <c r="B28" s="49"/>
      <c r="C28" s="50"/>
      <c r="D28" s="50"/>
      <c r="E28" s="51"/>
    </row>
    <row r="30" spans="1:5" x14ac:dyDescent="0.25">
      <c r="A30" s="209" t="s">
        <v>261</v>
      </c>
      <c r="B30" s="209"/>
      <c r="C30" s="209"/>
      <c r="D30" s="209"/>
      <c r="E30" s="209"/>
    </row>
    <row r="32" spans="1:5" ht="42.75" customHeight="1" x14ac:dyDescent="0.25">
      <c r="A32" s="42" t="s">
        <v>246</v>
      </c>
      <c r="B32" s="210" t="s">
        <v>19</v>
      </c>
      <c r="C32" s="211"/>
      <c r="D32" s="211"/>
      <c r="E32" s="42" t="s">
        <v>250</v>
      </c>
    </row>
    <row r="33" spans="1:5" x14ac:dyDescent="0.25">
      <c r="A33" s="44">
        <v>1</v>
      </c>
      <c r="B33" s="205"/>
      <c r="C33" s="206"/>
      <c r="D33" s="206"/>
      <c r="E33" s="45"/>
    </row>
    <row r="34" spans="1:5" x14ac:dyDescent="0.25">
      <c r="A34" s="207" t="s">
        <v>252</v>
      </c>
      <c r="B34" s="208"/>
      <c r="C34" s="208"/>
      <c r="D34" s="208"/>
      <c r="E34" s="45"/>
    </row>
    <row r="36" spans="1:5" x14ac:dyDescent="0.25">
      <c r="A36" s="209" t="s">
        <v>262</v>
      </c>
      <c r="B36" s="209"/>
      <c r="C36" s="209"/>
      <c r="D36" s="209"/>
      <c r="E36" s="209"/>
    </row>
    <row r="38" spans="1:5" ht="38.25" customHeight="1" x14ac:dyDescent="0.25">
      <c r="A38" s="42" t="s">
        <v>246</v>
      </c>
      <c r="B38" s="42" t="s">
        <v>19</v>
      </c>
      <c r="C38" s="217" t="s">
        <v>247</v>
      </c>
      <c r="D38" s="217"/>
      <c r="E38" s="42" t="s">
        <v>250</v>
      </c>
    </row>
    <row r="39" spans="1:5" ht="32.25" customHeight="1" x14ac:dyDescent="0.25">
      <c r="A39" s="44">
        <v>1</v>
      </c>
      <c r="B39" s="47" t="s">
        <v>259</v>
      </c>
      <c r="C39" s="215" t="s">
        <v>263</v>
      </c>
      <c r="D39" s="215"/>
      <c r="E39" s="45">
        <v>250000</v>
      </c>
    </row>
    <row r="40" spans="1:5" x14ac:dyDescent="0.25">
      <c r="A40" s="216" t="s">
        <v>252</v>
      </c>
      <c r="B40" s="216"/>
      <c r="C40" s="217" t="s">
        <v>46</v>
      </c>
      <c r="D40" s="217"/>
      <c r="E40" s="45">
        <v>250000</v>
      </c>
    </row>
    <row r="42" spans="1:5" x14ac:dyDescent="0.25">
      <c r="A42" s="209" t="s">
        <v>264</v>
      </c>
      <c r="B42" s="209"/>
      <c r="C42" s="209"/>
      <c r="D42" s="209"/>
      <c r="E42" s="209"/>
    </row>
    <row r="44" spans="1:5" ht="36.75" customHeight="1" x14ac:dyDescent="0.25">
      <c r="A44" s="42" t="s">
        <v>246</v>
      </c>
      <c r="B44" s="210" t="s">
        <v>19</v>
      </c>
      <c r="C44" s="211"/>
      <c r="D44" s="211"/>
      <c r="E44" s="42" t="s">
        <v>250</v>
      </c>
    </row>
    <row r="45" spans="1:5" x14ac:dyDescent="0.25">
      <c r="A45" s="44">
        <v>1</v>
      </c>
      <c r="B45" s="205"/>
      <c r="C45" s="206"/>
      <c r="D45" s="206"/>
      <c r="E45" s="45"/>
    </row>
    <row r="46" spans="1:5" x14ac:dyDescent="0.25">
      <c r="A46" s="207" t="s">
        <v>252</v>
      </c>
      <c r="B46" s="208"/>
      <c r="C46" s="208"/>
      <c r="D46" s="208"/>
      <c r="E46" s="45"/>
    </row>
    <row r="47" spans="1:5" x14ac:dyDescent="0.25">
      <c r="A47" s="49"/>
      <c r="B47" s="49"/>
      <c r="C47" s="49"/>
      <c r="D47" s="49"/>
      <c r="E47" s="51"/>
    </row>
    <row r="48" spans="1:5" x14ac:dyDescent="0.25">
      <c r="A48" s="209" t="s">
        <v>265</v>
      </c>
      <c r="B48" s="209"/>
      <c r="C48" s="209"/>
      <c r="D48" s="209"/>
      <c r="E48" s="209"/>
    </row>
    <row r="50" spans="1:5" x14ac:dyDescent="0.25">
      <c r="A50" s="212" t="s">
        <v>266</v>
      </c>
      <c r="B50" s="209"/>
      <c r="C50" s="209"/>
      <c r="D50" s="209"/>
      <c r="E50" s="209"/>
    </row>
    <row r="52" spans="1:5" ht="46.5" customHeight="1" x14ac:dyDescent="0.25">
      <c r="A52" s="42" t="s">
        <v>246</v>
      </c>
      <c r="B52" s="210" t="s">
        <v>19</v>
      </c>
      <c r="C52" s="211"/>
      <c r="D52" s="211"/>
      <c r="E52" s="42" t="s">
        <v>250</v>
      </c>
    </row>
    <row r="53" spans="1:5" ht="24" customHeight="1" x14ac:dyDescent="0.25">
      <c r="A53" s="42">
        <v>1</v>
      </c>
      <c r="B53" s="218" t="s">
        <v>267</v>
      </c>
      <c r="C53" s="219"/>
      <c r="D53" s="220"/>
      <c r="E53" s="46">
        <v>19763760</v>
      </c>
    </row>
    <row r="54" spans="1:5" x14ac:dyDescent="0.25">
      <c r="A54" s="207" t="s">
        <v>252</v>
      </c>
      <c r="B54" s="208"/>
      <c r="C54" s="208"/>
      <c r="D54" s="208"/>
      <c r="E54" s="46">
        <f>E53</f>
        <v>19763760</v>
      </c>
    </row>
    <row r="56" spans="1:5" x14ac:dyDescent="0.25">
      <c r="A56" s="212" t="s">
        <v>268</v>
      </c>
      <c r="B56" s="209"/>
      <c r="C56" s="209"/>
      <c r="D56" s="209"/>
      <c r="E56" s="209"/>
    </row>
    <row r="58" spans="1:5" ht="42" customHeight="1" x14ac:dyDescent="0.25">
      <c r="A58" s="42" t="s">
        <v>246</v>
      </c>
      <c r="B58" s="210" t="s">
        <v>19</v>
      </c>
      <c r="C58" s="211"/>
      <c r="D58" s="211"/>
      <c r="E58" s="42" t="s">
        <v>250</v>
      </c>
    </row>
    <row r="59" spans="1:5" x14ac:dyDescent="0.25">
      <c r="A59" s="42">
        <v>1</v>
      </c>
      <c r="B59" s="213"/>
      <c r="C59" s="214"/>
      <c r="D59" s="214"/>
      <c r="E59" s="45"/>
    </row>
    <row r="60" spans="1:5" x14ac:dyDescent="0.25">
      <c r="A60" s="207" t="s">
        <v>252</v>
      </c>
      <c r="B60" s="208"/>
      <c r="C60" s="208"/>
      <c r="D60" s="208"/>
      <c r="E60" s="45">
        <v>0</v>
      </c>
    </row>
    <row r="61" spans="1:5" x14ac:dyDescent="0.25">
      <c r="A61" s="49"/>
      <c r="B61" s="49"/>
      <c r="C61" s="49"/>
      <c r="D61" s="49"/>
      <c r="E61" s="51"/>
    </row>
    <row r="62" spans="1:5" x14ac:dyDescent="0.25">
      <c r="A62" s="49"/>
      <c r="B62" s="49"/>
      <c r="C62" s="49"/>
      <c r="D62" s="49"/>
      <c r="E62" s="51"/>
    </row>
    <row r="63" spans="1:5" x14ac:dyDescent="0.25">
      <c r="A63" s="49"/>
      <c r="B63" s="49"/>
      <c r="C63" s="49"/>
      <c r="D63" s="49"/>
      <c r="E63" s="51"/>
    </row>
    <row r="64" spans="1:5" x14ac:dyDescent="0.25">
      <c r="A64" s="49"/>
      <c r="B64" s="49"/>
      <c r="C64" s="49"/>
      <c r="D64" s="49"/>
      <c r="E64" s="51"/>
    </row>
    <row r="65" spans="1:5" x14ac:dyDescent="0.25">
      <c r="A65" s="49"/>
      <c r="B65" s="49"/>
      <c r="C65" s="49"/>
      <c r="D65" s="49"/>
      <c r="E65" s="51"/>
    </row>
    <row r="67" spans="1:5" x14ac:dyDescent="0.25">
      <c r="A67" s="212" t="s">
        <v>269</v>
      </c>
      <c r="B67" s="209"/>
      <c r="C67" s="209"/>
      <c r="D67" s="209"/>
      <c r="E67" s="209"/>
    </row>
    <row r="69" spans="1:5" ht="45" customHeight="1" x14ac:dyDescent="0.25">
      <c r="A69" s="42" t="s">
        <v>246</v>
      </c>
      <c r="B69" s="210" t="s">
        <v>19</v>
      </c>
      <c r="C69" s="211"/>
      <c r="D69" s="211"/>
      <c r="E69" s="42" t="s">
        <v>250</v>
      </c>
    </row>
    <row r="70" spans="1:5" x14ac:dyDescent="0.25">
      <c r="A70" s="42">
        <v>1</v>
      </c>
      <c r="B70" s="205"/>
      <c r="C70" s="206"/>
      <c r="D70" s="206"/>
      <c r="E70" s="45"/>
    </row>
    <row r="71" spans="1:5" x14ac:dyDescent="0.25">
      <c r="A71" s="207" t="s">
        <v>252</v>
      </c>
      <c r="B71" s="208"/>
      <c r="C71" s="208"/>
      <c r="D71" s="208"/>
      <c r="E71" s="45"/>
    </row>
    <row r="73" spans="1:5" x14ac:dyDescent="0.25">
      <c r="A73" s="212" t="s">
        <v>270</v>
      </c>
      <c r="B73" s="209"/>
      <c r="C73" s="209"/>
      <c r="D73" s="209"/>
      <c r="E73" s="209"/>
    </row>
    <row r="75" spans="1:5" ht="45" customHeight="1" x14ac:dyDescent="0.25">
      <c r="A75" s="42" t="s">
        <v>246</v>
      </c>
      <c r="B75" s="210" t="s">
        <v>19</v>
      </c>
      <c r="C75" s="211"/>
      <c r="D75" s="211"/>
      <c r="E75" s="42" t="s">
        <v>250</v>
      </c>
    </row>
    <row r="76" spans="1:5" x14ac:dyDescent="0.25">
      <c r="A76" s="42">
        <v>1</v>
      </c>
      <c r="B76" s="205"/>
      <c r="C76" s="206"/>
      <c r="D76" s="206"/>
      <c r="E76" s="45"/>
    </row>
    <row r="77" spans="1:5" x14ac:dyDescent="0.25">
      <c r="A77" s="207" t="s">
        <v>252</v>
      </c>
      <c r="B77" s="208"/>
      <c r="C77" s="208"/>
      <c r="D77" s="208"/>
      <c r="E77" s="45"/>
    </row>
    <row r="79" spans="1:5" x14ac:dyDescent="0.25">
      <c r="A79" s="209" t="s">
        <v>271</v>
      </c>
      <c r="B79" s="209"/>
      <c r="C79" s="209"/>
      <c r="D79" s="209"/>
      <c r="E79" s="209"/>
    </row>
    <row r="81" spans="1:5" ht="45" x14ac:dyDescent="0.25">
      <c r="A81" s="42" t="s">
        <v>246</v>
      </c>
      <c r="B81" s="210" t="s">
        <v>19</v>
      </c>
      <c r="C81" s="211"/>
      <c r="D81" s="211"/>
      <c r="E81" s="42" t="s">
        <v>250</v>
      </c>
    </row>
    <row r="82" spans="1:5" x14ac:dyDescent="0.25">
      <c r="A82" s="42">
        <v>1</v>
      </c>
      <c r="B82" s="205"/>
      <c r="C82" s="206"/>
      <c r="D82" s="206"/>
      <c r="E82" s="45"/>
    </row>
    <row r="83" spans="1:5" x14ac:dyDescent="0.25">
      <c r="A83" s="207" t="s">
        <v>252</v>
      </c>
      <c r="B83" s="208"/>
      <c r="C83" s="208"/>
      <c r="D83" s="208"/>
      <c r="E83" s="45"/>
    </row>
    <row r="85" spans="1:5" x14ac:dyDescent="0.25">
      <c r="A85" s="209" t="s">
        <v>272</v>
      </c>
      <c r="B85" s="209"/>
      <c r="C85" s="209"/>
      <c r="D85" s="209"/>
      <c r="E85" s="209"/>
    </row>
    <row r="87" spans="1:5" ht="45" x14ac:dyDescent="0.25">
      <c r="A87" s="42" t="s">
        <v>246</v>
      </c>
      <c r="B87" s="210" t="s">
        <v>19</v>
      </c>
      <c r="C87" s="211"/>
      <c r="D87" s="211"/>
      <c r="E87" s="42" t="s">
        <v>250</v>
      </c>
    </row>
    <row r="88" spans="1:5" x14ac:dyDescent="0.25">
      <c r="A88" s="42">
        <v>1</v>
      </c>
      <c r="B88" s="205"/>
      <c r="C88" s="206"/>
      <c r="D88" s="206"/>
      <c r="E88" s="45"/>
    </row>
    <row r="89" spans="1:5" x14ac:dyDescent="0.25">
      <c r="A89" s="207" t="s">
        <v>252</v>
      </c>
      <c r="B89" s="208"/>
      <c r="C89" s="208"/>
      <c r="D89" s="208"/>
      <c r="E89" s="45"/>
    </row>
    <row r="92" spans="1:5" s="52" customFormat="1" x14ac:dyDescent="0.25"/>
  </sheetData>
  <mergeCells count="50">
    <mergeCell ref="A13:E13"/>
    <mergeCell ref="D1:E1"/>
    <mergeCell ref="A3:E3"/>
    <mergeCell ref="A5:E5"/>
    <mergeCell ref="A7:E7"/>
    <mergeCell ref="A11:B11"/>
    <mergeCell ref="C38:D38"/>
    <mergeCell ref="A15:E15"/>
    <mergeCell ref="B17:D17"/>
    <mergeCell ref="B18:D18"/>
    <mergeCell ref="A19:D19"/>
    <mergeCell ref="A21:E21"/>
    <mergeCell ref="A25:B25"/>
    <mergeCell ref="A30:E30"/>
    <mergeCell ref="B32:D32"/>
    <mergeCell ref="B33:D33"/>
    <mergeCell ref="A34:D34"/>
    <mergeCell ref="A36:E36"/>
    <mergeCell ref="A54:D54"/>
    <mergeCell ref="C39:D39"/>
    <mergeCell ref="A40:B40"/>
    <mergeCell ref="C40:D40"/>
    <mergeCell ref="A42:E42"/>
    <mergeCell ref="B44:D44"/>
    <mergeCell ref="B45:D45"/>
    <mergeCell ref="A46:D46"/>
    <mergeCell ref="A48:E48"/>
    <mergeCell ref="A50:E50"/>
    <mergeCell ref="B52:D52"/>
    <mergeCell ref="B53:D53"/>
    <mergeCell ref="A77:D77"/>
    <mergeCell ref="A56:E56"/>
    <mergeCell ref="B58:D58"/>
    <mergeCell ref="B59:D59"/>
    <mergeCell ref="A60:D60"/>
    <mergeCell ref="A67:E67"/>
    <mergeCell ref="B69:D69"/>
    <mergeCell ref="B70:D70"/>
    <mergeCell ref="A71:D71"/>
    <mergeCell ref="A73:E73"/>
    <mergeCell ref="B75:D75"/>
    <mergeCell ref="B76:D76"/>
    <mergeCell ref="B88:D88"/>
    <mergeCell ref="A89:D89"/>
    <mergeCell ref="A79:E79"/>
    <mergeCell ref="B81:D81"/>
    <mergeCell ref="B82:D82"/>
    <mergeCell ref="A83:D83"/>
    <mergeCell ref="A85:E85"/>
    <mergeCell ref="B87:D8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6"/>
  <sheetViews>
    <sheetView topLeftCell="A130" workbookViewId="0">
      <selection activeCell="J160" sqref="J160"/>
    </sheetView>
  </sheetViews>
  <sheetFormatPr defaultColWidth="0.85546875" defaultRowHeight="15" x14ac:dyDescent="0.25"/>
  <cols>
    <col min="1" max="1" width="8" style="52" customWidth="1"/>
    <col min="2" max="2" width="26.5703125" style="52" customWidth="1"/>
    <col min="3" max="3" width="15.5703125" style="52" customWidth="1"/>
    <col min="4" max="4" width="16.5703125" style="52" customWidth="1"/>
    <col min="5" max="5" width="17.5703125" style="52" customWidth="1"/>
    <col min="6" max="6" width="17.85546875" style="52" customWidth="1"/>
    <col min="7" max="7" width="16.140625" style="52" customWidth="1"/>
    <col min="8" max="8" width="16.28515625" style="52" customWidth="1"/>
    <col min="9" max="9" width="13.7109375" style="52" customWidth="1"/>
    <col min="10" max="10" width="25.5703125" style="52" customWidth="1"/>
    <col min="11" max="11" width="16.42578125" style="52" hidden="1" customWidth="1"/>
    <col min="12" max="12" width="17" style="52" hidden="1" customWidth="1"/>
    <col min="13" max="256" width="0.85546875" style="52"/>
    <col min="257" max="257" width="8" style="52" customWidth="1"/>
    <col min="258" max="258" width="26.5703125" style="52" customWidth="1"/>
    <col min="259" max="259" width="15.5703125" style="52" customWidth="1"/>
    <col min="260" max="260" width="16.5703125" style="52" customWidth="1"/>
    <col min="261" max="261" width="17.5703125" style="52" customWidth="1"/>
    <col min="262" max="262" width="17.85546875" style="52" customWidth="1"/>
    <col min="263" max="263" width="16.140625" style="52" customWidth="1"/>
    <col min="264" max="264" width="18.140625" style="52" customWidth="1"/>
    <col min="265" max="265" width="14.85546875" style="52" customWidth="1"/>
    <col min="266" max="266" width="25.5703125" style="52" customWidth="1"/>
    <col min="267" max="267" width="4.7109375" style="52" customWidth="1"/>
    <col min="268" max="512" width="0.85546875" style="52"/>
    <col min="513" max="513" width="8" style="52" customWidth="1"/>
    <col min="514" max="514" width="26.5703125" style="52" customWidth="1"/>
    <col min="515" max="515" width="15.5703125" style="52" customWidth="1"/>
    <col min="516" max="516" width="16.5703125" style="52" customWidth="1"/>
    <col min="517" max="517" width="17.5703125" style="52" customWidth="1"/>
    <col min="518" max="518" width="17.85546875" style="52" customWidth="1"/>
    <col min="519" max="519" width="16.140625" style="52" customWidth="1"/>
    <col min="520" max="520" width="18.140625" style="52" customWidth="1"/>
    <col min="521" max="521" width="14.85546875" style="52" customWidth="1"/>
    <col min="522" max="522" width="25.5703125" style="52" customWidth="1"/>
    <col min="523" max="523" width="4.7109375" style="52" customWidth="1"/>
    <col min="524" max="768" width="0.85546875" style="52"/>
    <col min="769" max="769" width="8" style="52" customWidth="1"/>
    <col min="770" max="770" width="26.5703125" style="52" customWidth="1"/>
    <col min="771" max="771" width="15.5703125" style="52" customWidth="1"/>
    <col min="772" max="772" width="16.5703125" style="52" customWidth="1"/>
    <col min="773" max="773" width="17.5703125" style="52" customWidth="1"/>
    <col min="774" max="774" width="17.85546875" style="52" customWidth="1"/>
    <col min="775" max="775" width="16.140625" style="52" customWidth="1"/>
    <col min="776" max="776" width="18.140625" style="52" customWidth="1"/>
    <col min="777" max="777" width="14.85546875" style="52" customWidth="1"/>
    <col min="778" max="778" width="25.5703125" style="52" customWidth="1"/>
    <col min="779" max="779" width="4.7109375" style="52" customWidth="1"/>
    <col min="780" max="1024" width="0.85546875" style="52"/>
    <col min="1025" max="1025" width="8" style="52" customWidth="1"/>
    <col min="1026" max="1026" width="26.5703125" style="52" customWidth="1"/>
    <col min="1027" max="1027" width="15.5703125" style="52" customWidth="1"/>
    <col min="1028" max="1028" width="16.5703125" style="52" customWidth="1"/>
    <col min="1029" max="1029" width="17.5703125" style="52" customWidth="1"/>
    <col min="1030" max="1030" width="17.85546875" style="52" customWidth="1"/>
    <col min="1031" max="1031" width="16.140625" style="52" customWidth="1"/>
    <col min="1032" max="1032" width="18.140625" style="52" customWidth="1"/>
    <col min="1033" max="1033" width="14.85546875" style="52" customWidth="1"/>
    <col min="1034" max="1034" width="25.5703125" style="52" customWidth="1"/>
    <col min="1035" max="1035" width="4.7109375" style="52" customWidth="1"/>
    <col min="1036" max="1280" width="0.85546875" style="52"/>
    <col min="1281" max="1281" width="8" style="52" customWidth="1"/>
    <col min="1282" max="1282" width="26.5703125" style="52" customWidth="1"/>
    <col min="1283" max="1283" width="15.5703125" style="52" customWidth="1"/>
    <col min="1284" max="1284" width="16.5703125" style="52" customWidth="1"/>
    <col min="1285" max="1285" width="17.5703125" style="52" customWidth="1"/>
    <col min="1286" max="1286" width="17.85546875" style="52" customWidth="1"/>
    <col min="1287" max="1287" width="16.140625" style="52" customWidth="1"/>
    <col min="1288" max="1288" width="18.140625" style="52" customWidth="1"/>
    <col min="1289" max="1289" width="14.85546875" style="52" customWidth="1"/>
    <col min="1290" max="1290" width="25.5703125" style="52" customWidth="1"/>
    <col min="1291" max="1291" width="4.7109375" style="52" customWidth="1"/>
    <col min="1292" max="1536" width="0.85546875" style="52"/>
    <col min="1537" max="1537" width="8" style="52" customWidth="1"/>
    <col min="1538" max="1538" width="26.5703125" style="52" customWidth="1"/>
    <col min="1539" max="1539" width="15.5703125" style="52" customWidth="1"/>
    <col min="1540" max="1540" width="16.5703125" style="52" customWidth="1"/>
    <col min="1541" max="1541" width="17.5703125" style="52" customWidth="1"/>
    <col min="1542" max="1542" width="17.85546875" style="52" customWidth="1"/>
    <col min="1543" max="1543" width="16.140625" style="52" customWidth="1"/>
    <col min="1544" max="1544" width="18.140625" style="52" customWidth="1"/>
    <col min="1545" max="1545" width="14.85546875" style="52" customWidth="1"/>
    <col min="1546" max="1546" width="25.5703125" style="52" customWidth="1"/>
    <col min="1547" max="1547" width="4.7109375" style="52" customWidth="1"/>
    <col min="1548" max="1792" width="0.85546875" style="52"/>
    <col min="1793" max="1793" width="8" style="52" customWidth="1"/>
    <col min="1794" max="1794" width="26.5703125" style="52" customWidth="1"/>
    <col min="1795" max="1795" width="15.5703125" style="52" customWidth="1"/>
    <col min="1796" max="1796" width="16.5703125" style="52" customWidth="1"/>
    <col min="1797" max="1797" width="17.5703125" style="52" customWidth="1"/>
    <col min="1798" max="1798" width="17.85546875" style="52" customWidth="1"/>
    <col min="1799" max="1799" width="16.140625" style="52" customWidth="1"/>
    <col min="1800" max="1800" width="18.140625" style="52" customWidth="1"/>
    <col min="1801" max="1801" width="14.85546875" style="52" customWidth="1"/>
    <col min="1802" max="1802" width="25.5703125" style="52" customWidth="1"/>
    <col min="1803" max="1803" width="4.7109375" style="52" customWidth="1"/>
    <col min="1804" max="2048" width="0.85546875" style="52"/>
    <col min="2049" max="2049" width="8" style="52" customWidth="1"/>
    <col min="2050" max="2050" width="26.5703125" style="52" customWidth="1"/>
    <col min="2051" max="2051" width="15.5703125" style="52" customWidth="1"/>
    <col min="2052" max="2052" width="16.5703125" style="52" customWidth="1"/>
    <col min="2053" max="2053" width="17.5703125" style="52" customWidth="1"/>
    <col min="2054" max="2054" width="17.85546875" style="52" customWidth="1"/>
    <col min="2055" max="2055" width="16.140625" style="52" customWidth="1"/>
    <col min="2056" max="2056" width="18.140625" style="52" customWidth="1"/>
    <col min="2057" max="2057" width="14.85546875" style="52" customWidth="1"/>
    <col min="2058" max="2058" width="25.5703125" style="52" customWidth="1"/>
    <col min="2059" max="2059" width="4.7109375" style="52" customWidth="1"/>
    <col min="2060" max="2304" width="0.85546875" style="52"/>
    <col min="2305" max="2305" width="8" style="52" customWidth="1"/>
    <col min="2306" max="2306" width="26.5703125" style="52" customWidth="1"/>
    <col min="2307" max="2307" width="15.5703125" style="52" customWidth="1"/>
    <col min="2308" max="2308" width="16.5703125" style="52" customWidth="1"/>
    <col min="2309" max="2309" width="17.5703125" style="52" customWidth="1"/>
    <col min="2310" max="2310" width="17.85546875" style="52" customWidth="1"/>
    <col min="2311" max="2311" width="16.140625" style="52" customWidth="1"/>
    <col min="2312" max="2312" width="18.140625" style="52" customWidth="1"/>
    <col min="2313" max="2313" width="14.85546875" style="52" customWidth="1"/>
    <col min="2314" max="2314" width="25.5703125" style="52" customWidth="1"/>
    <col min="2315" max="2315" width="4.7109375" style="52" customWidth="1"/>
    <col min="2316" max="2560" width="0.85546875" style="52"/>
    <col min="2561" max="2561" width="8" style="52" customWidth="1"/>
    <col min="2562" max="2562" width="26.5703125" style="52" customWidth="1"/>
    <col min="2563" max="2563" width="15.5703125" style="52" customWidth="1"/>
    <col min="2564" max="2564" width="16.5703125" style="52" customWidth="1"/>
    <col min="2565" max="2565" width="17.5703125" style="52" customWidth="1"/>
    <col min="2566" max="2566" width="17.85546875" style="52" customWidth="1"/>
    <col min="2567" max="2567" width="16.140625" style="52" customWidth="1"/>
    <col min="2568" max="2568" width="18.140625" style="52" customWidth="1"/>
    <col min="2569" max="2569" width="14.85546875" style="52" customWidth="1"/>
    <col min="2570" max="2570" width="25.5703125" style="52" customWidth="1"/>
    <col min="2571" max="2571" width="4.7109375" style="52" customWidth="1"/>
    <col min="2572" max="2816" width="0.85546875" style="52"/>
    <col min="2817" max="2817" width="8" style="52" customWidth="1"/>
    <col min="2818" max="2818" width="26.5703125" style="52" customWidth="1"/>
    <col min="2819" max="2819" width="15.5703125" style="52" customWidth="1"/>
    <col min="2820" max="2820" width="16.5703125" style="52" customWidth="1"/>
    <col min="2821" max="2821" width="17.5703125" style="52" customWidth="1"/>
    <col min="2822" max="2822" width="17.85546875" style="52" customWidth="1"/>
    <col min="2823" max="2823" width="16.140625" style="52" customWidth="1"/>
    <col min="2824" max="2824" width="18.140625" style="52" customWidth="1"/>
    <col min="2825" max="2825" width="14.85546875" style="52" customWidth="1"/>
    <col min="2826" max="2826" width="25.5703125" style="52" customWidth="1"/>
    <col min="2827" max="2827" width="4.7109375" style="52" customWidth="1"/>
    <col min="2828" max="3072" width="0.85546875" style="52"/>
    <col min="3073" max="3073" width="8" style="52" customWidth="1"/>
    <col min="3074" max="3074" width="26.5703125" style="52" customWidth="1"/>
    <col min="3075" max="3075" width="15.5703125" style="52" customWidth="1"/>
    <col min="3076" max="3076" width="16.5703125" style="52" customWidth="1"/>
    <col min="3077" max="3077" width="17.5703125" style="52" customWidth="1"/>
    <col min="3078" max="3078" width="17.85546875" style="52" customWidth="1"/>
    <col min="3079" max="3079" width="16.140625" style="52" customWidth="1"/>
    <col min="3080" max="3080" width="18.140625" style="52" customWidth="1"/>
    <col min="3081" max="3081" width="14.85546875" style="52" customWidth="1"/>
    <col min="3082" max="3082" width="25.5703125" style="52" customWidth="1"/>
    <col min="3083" max="3083" width="4.7109375" style="52" customWidth="1"/>
    <col min="3084" max="3328" width="0.85546875" style="52"/>
    <col min="3329" max="3329" width="8" style="52" customWidth="1"/>
    <col min="3330" max="3330" width="26.5703125" style="52" customWidth="1"/>
    <col min="3331" max="3331" width="15.5703125" style="52" customWidth="1"/>
    <col min="3332" max="3332" width="16.5703125" style="52" customWidth="1"/>
    <col min="3333" max="3333" width="17.5703125" style="52" customWidth="1"/>
    <col min="3334" max="3334" width="17.85546875" style="52" customWidth="1"/>
    <col min="3335" max="3335" width="16.140625" style="52" customWidth="1"/>
    <col min="3336" max="3336" width="18.140625" style="52" customWidth="1"/>
    <col min="3337" max="3337" width="14.85546875" style="52" customWidth="1"/>
    <col min="3338" max="3338" width="25.5703125" style="52" customWidth="1"/>
    <col min="3339" max="3339" width="4.7109375" style="52" customWidth="1"/>
    <col min="3340" max="3584" width="0.85546875" style="52"/>
    <col min="3585" max="3585" width="8" style="52" customWidth="1"/>
    <col min="3586" max="3586" width="26.5703125" style="52" customWidth="1"/>
    <col min="3587" max="3587" width="15.5703125" style="52" customWidth="1"/>
    <col min="3588" max="3588" width="16.5703125" style="52" customWidth="1"/>
    <col min="3589" max="3589" width="17.5703125" style="52" customWidth="1"/>
    <col min="3590" max="3590" width="17.85546875" style="52" customWidth="1"/>
    <col min="3591" max="3591" width="16.140625" style="52" customWidth="1"/>
    <col min="3592" max="3592" width="18.140625" style="52" customWidth="1"/>
    <col min="3593" max="3593" width="14.85546875" style="52" customWidth="1"/>
    <col min="3594" max="3594" width="25.5703125" style="52" customWidth="1"/>
    <col min="3595" max="3595" width="4.7109375" style="52" customWidth="1"/>
    <col min="3596" max="3840" width="0.85546875" style="52"/>
    <col min="3841" max="3841" width="8" style="52" customWidth="1"/>
    <col min="3842" max="3842" width="26.5703125" style="52" customWidth="1"/>
    <col min="3843" max="3843" width="15.5703125" style="52" customWidth="1"/>
    <col min="3844" max="3844" width="16.5703125" style="52" customWidth="1"/>
    <col min="3845" max="3845" width="17.5703125" style="52" customWidth="1"/>
    <col min="3846" max="3846" width="17.85546875" style="52" customWidth="1"/>
    <col min="3847" max="3847" width="16.140625" style="52" customWidth="1"/>
    <col min="3848" max="3848" width="18.140625" style="52" customWidth="1"/>
    <col min="3849" max="3849" width="14.85546875" style="52" customWidth="1"/>
    <col min="3850" max="3850" width="25.5703125" style="52" customWidth="1"/>
    <col min="3851" max="3851" width="4.7109375" style="52" customWidth="1"/>
    <col min="3852" max="4096" width="0.85546875" style="52"/>
    <col min="4097" max="4097" width="8" style="52" customWidth="1"/>
    <col min="4098" max="4098" width="26.5703125" style="52" customWidth="1"/>
    <col min="4099" max="4099" width="15.5703125" style="52" customWidth="1"/>
    <col min="4100" max="4100" width="16.5703125" style="52" customWidth="1"/>
    <col min="4101" max="4101" width="17.5703125" style="52" customWidth="1"/>
    <col min="4102" max="4102" width="17.85546875" style="52" customWidth="1"/>
    <col min="4103" max="4103" width="16.140625" style="52" customWidth="1"/>
    <col min="4104" max="4104" width="18.140625" style="52" customWidth="1"/>
    <col min="4105" max="4105" width="14.85546875" style="52" customWidth="1"/>
    <col min="4106" max="4106" width="25.5703125" style="52" customWidth="1"/>
    <col min="4107" max="4107" width="4.7109375" style="52" customWidth="1"/>
    <col min="4108" max="4352" width="0.85546875" style="52"/>
    <col min="4353" max="4353" width="8" style="52" customWidth="1"/>
    <col min="4354" max="4354" width="26.5703125" style="52" customWidth="1"/>
    <col min="4355" max="4355" width="15.5703125" style="52" customWidth="1"/>
    <col min="4356" max="4356" width="16.5703125" style="52" customWidth="1"/>
    <col min="4357" max="4357" width="17.5703125" style="52" customWidth="1"/>
    <col min="4358" max="4358" width="17.85546875" style="52" customWidth="1"/>
    <col min="4359" max="4359" width="16.140625" style="52" customWidth="1"/>
    <col min="4360" max="4360" width="18.140625" style="52" customWidth="1"/>
    <col min="4361" max="4361" width="14.85546875" style="52" customWidth="1"/>
    <col min="4362" max="4362" width="25.5703125" style="52" customWidth="1"/>
    <col min="4363" max="4363" width="4.7109375" style="52" customWidth="1"/>
    <col min="4364" max="4608" width="0.85546875" style="52"/>
    <col min="4609" max="4609" width="8" style="52" customWidth="1"/>
    <col min="4610" max="4610" width="26.5703125" style="52" customWidth="1"/>
    <col min="4611" max="4611" width="15.5703125" style="52" customWidth="1"/>
    <col min="4612" max="4612" width="16.5703125" style="52" customWidth="1"/>
    <col min="4613" max="4613" width="17.5703125" style="52" customWidth="1"/>
    <col min="4614" max="4614" width="17.85546875" style="52" customWidth="1"/>
    <col min="4615" max="4615" width="16.140625" style="52" customWidth="1"/>
    <col min="4616" max="4616" width="18.140625" style="52" customWidth="1"/>
    <col min="4617" max="4617" width="14.85546875" style="52" customWidth="1"/>
    <col min="4618" max="4618" width="25.5703125" style="52" customWidth="1"/>
    <col min="4619" max="4619" width="4.7109375" style="52" customWidth="1"/>
    <col min="4620" max="4864" width="0.85546875" style="52"/>
    <col min="4865" max="4865" width="8" style="52" customWidth="1"/>
    <col min="4866" max="4866" width="26.5703125" style="52" customWidth="1"/>
    <col min="4867" max="4867" width="15.5703125" style="52" customWidth="1"/>
    <col min="4868" max="4868" width="16.5703125" style="52" customWidth="1"/>
    <col min="4869" max="4869" width="17.5703125" style="52" customWidth="1"/>
    <col min="4870" max="4870" width="17.85546875" style="52" customWidth="1"/>
    <col min="4871" max="4871" width="16.140625" style="52" customWidth="1"/>
    <col min="4872" max="4872" width="18.140625" style="52" customWidth="1"/>
    <col min="4873" max="4873" width="14.85546875" style="52" customWidth="1"/>
    <col min="4874" max="4874" width="25.5703125" style="52" customWidth="1"/>
    <col min="4875" max="4875" width="4.7109375" style="52" customWidth="1"/>
    <col min="4876" max="5120" width="0.85546875" style="52"/>
    <col min="5121" max="5121" width="8" style="52" customWidth="1"/>
    <col min="5122" max="5122" width="26.5703125" style="52" customWidth="1"/>
    <col min="5123" max="5123" width="15.5703125" style="52" customWidth="1"/>
    <col min="5124" max="5124" width="16.5703125" style="52" customWidth="1"/>
    <col min="5125" max="5125" width="17.5703125" style="52" customWidth="1"/>
    <col min="5126" max="5126" width="17.85546875" style="52" customWidth="1"/>
    <col min="5127" max="5127" width="16.140625" style="52" customWidth="1"/>
    <col min="5128" max="5128" width="18.140625" style="52" customWidth="1"/>
    <col min="5129" max="5129" width="14.85546875" style="52" customWidth="1"/>
    <col min="5130" max="5130" width="25.5703125" style="52" customWidth="1"/>
    <col min="5131" max="5131" width="4.7109375" style="52" customWidth="1"/>
    <col min="5132" max="5376" width="0.85546875" style="52"/>
    <col min="5377" max="5377" width="8" style="52" customWidth="1"/>
    <col min="5378" max="5378" width="26.5703125" style="52" customWidth="1"/>
    <col min="5379" max="5379" width="15.5703125" style="52" customWidth="1"/>
    <col min="5380" max="5380" width="16.5703125" style="52" customWidth="1"/>
    <col min="5381" max="5381" width="17.5703125" style="52" customWidth="1"/>
    <col min="5382" max="5382" width="17.85546875" style="52" customWidth="1"/>
    <col min="5383" max="5383" width="16.140625" style="52" customWidth="1"/>
    <col min="5384" max="5384" width="18.140625" style="52" customWidth="1"/>
    <col min="5385" max="5385" width="14.85546875" style="52" customWidth="1"/>
    <col min="5386" max="5386" width="25.5703125" style="52" customWidth="1"/>
    <col min="5387" max="5387" width="4.7109375" style="52" customWidth="1"/>
    <col min="5388" max="5632" width="0.85546875" style="52"/>
    <col min="5633" max="5633" width="8" style="52" customWidth="1"/>
    <col min="5634" max="5634" width="26.5703125" style="52" customWidth="1"/>
    <col min="5635" max="5635" width="15.5703125" style="52" customWidth="1"/>
    <col min="5636" max="5636" width="16.5703125" style="52" customWidth="1"/>
    <col min="5637" max="5637" width="17.5703125" style="52" customWidth="1"/>
    <col min="5638" max="5638" width="17.85546875" style="52" customWidth="1"/>
    <col min="5639" max="5639" width="16.140625" style="52" customWidth="1"/>
    <col min="5640" max="5640" width="18.140625" style="52" customWidth="1"/>
    <col min="5641" max="5641" width="14.85546875" style="52" customWidth="1"/>
    <col min="5642" max="5642" width="25.5703125" style="52" customWidth="1"/>
    <col min="5643" max="5643" width="4.7109375" style="52" customWidth="1"/>
    <col min="5644" max="5888" width="0.85546875" style="52"/>
    <col min="5889" max="5889" width="8" style="52" customWidth="1"/>
    <col min="5890" max="5890" width="26.5703125" style="52" customWidth="1"/>
    <col min="5891" max="5891" width="15.5703125" style="52" customWidth="1"/>
    <col min="5892" max="5892" width="16.5703125" style="52" customWidth="1"/>
    <col min="5893" max="5893" width="17.5703125" style="52" customWidth="1"/>
    <col min="5894" max="5894" width="17.85546875" style="52" customWidth="1"/>
    <col min="5895" max="5895" width="16.140625" style="52" customWidth="1"/>
    <col min="5896" max="5896" width="18.140625" style="52" customWidth="1"/>
    <col min="5897" max="5897" width="14.85546875" style="52" customWidth="1"/>
    <col min="5898" max="5898" width="25.5703125" style="52" customWidth="1"/>
    <col min="5899" max="5899" width="4.7109375" style="52" customWidth="1"/>
    <col min="5900" max="6144" width="0.85546875" style="52"/>
    <col min="6145" max="6145" width="8" style="52" customWidth="1"/>
    <col min="6146" max="6146" width="26.5703125" style="52" customWidth="1"/>
    <col min="6147" max="6147" width="15.5703125" style="52" customWidth="1"/>
    <col min="6148" max="6148" width="16.5703125" style="52" customWidth="1"/>
    <col min="6149" max="6149" width="17.5703125" style="52" customWidth="1"/>
    <col min="6150" max="6150" width="17.85546875" style="52" customWidth="1"/>
    <col min="6151" max="6151" width="16.140625" style="52" customWidth="1"/>
    <col min="6152" max="6152" width="18.140625" style="52" customWidth="1"/>
    <col min="6153" max="6153" width="14.85546875" style="52" customWidth="1"/>
    <col min="6154" max="6154" width="25.5703125" style="52" customWidth="1"/>
    <col min="6155" max="6155" width="4.7109375" style="52" customWidth="1"/>
    <col min="6156" max="6400" width="0.85546875" style="52"/>
    <col min="6401" max="6401" width="8" style="52" customWidth="1"/>
    <col min="6402" max="6402" width="26.5703125" style="52" customWidth="1"/>
    <col min="6403" max="6403" width="15.5703125" style="52" customWidth="1"/>
    <col min="6404" max="6404" width="16.5703125" style="52" customWidth="1"/>
    <col min="6405" max="6405" width="17.5703125" style="52" customWidth="1"/>
    <col min="6406" max="6406" width="17.85546875" style="52" customWidth="1"/>
    <col min="6407" max="6407" width="16.140625" style="52" customWidth="1"/>
    <col min="6408" max="6408" width="18.140625" style="52" customWidth="1"/>
    <col min="6409" max="6409" width="14.85546875" style="52" customWidth="1"/>
    <col min="6410" max="6410" width="25.5703125" style="52" customWidth="1"/>
    <col min="6411" max="6411" width="4.7109375" style="52" customWidth="1"/>
    <col min="6412" max="6656" width="0.85546875" style="52"/>
    <col min="6657" max="6657" width="8" style="52" customWidth="1"/>
    <col min="6658" max="6658" width="26.5703125" style="52" customWidth="1"/>
    <col min="6659" max="6659" width="15.5703125" style="52" customWidth="1"/>
    <col min="6660" max="6660" width="16.5703125" style="52" customWidth="1"/>
    <col min="6661" max="6661" width="17.5703125" style="52" customWidth="1"/>
    <col min="6662" max="6662" width="17.85546875" style="52" customWidth="1"/>
    <col min="6663" max="6663" width="16.140625" style="52" customWidth="1"/>
    <col min="6664" max="6664" width="18.140625" style="52" customWidth="1"/>
    <col min="6665" max="6665" width="14.85546875" style="52" customWidth="1"/>
    <col min="6666" max="6666" width="25.5703125" style="52" customWidth="1"/>
    <col min="6667" max="6667" width="4.7109375" style="52" customWidth="1"/>
    <col min="6668" max="6912" width="0.85546875" style="52"/>
    <col min="6913" max="6913" width="8" style="52" customWidth="1"/>
    <col min="6914" max="6914" width="26.5703125" style="52" customWidth="1"/>
    <col min="6915" max="6915" width="15.5703125" style="52" customWidth="1"/>
    <col min="6916" max="6916" width="16.5703125" style="52" customWidth="1"/>
    <col min="6917" max="6917" width="17.5703125" style="52" customWidth="1"/>
    <col min="6918" max="6918" width="17.85546875" style="52" customWidth="1"/>
    <col min="6919" max="6919" width="16.140625" style="52" customWidth="1"/>
    <col min="6920" max="6920" width="18.140625" style="52" customWidth="1"/>
    <col min="6921" max="6921" width="14.85546875" style="52" customWidth="1"/>
    <col min="6922" max="6922" width="25.5703125" style="52" customWidth="1"/>
    <col min="6923" max="6923" width="4.7109375" style="52" customWidth="1"/>
    <col min="6924" max="7168" width="0.85546875" style="52"/>
    <col min="7169" max="7169" width="8" style="52" customWidth="1"/>
    <col min="7170" max="7170" width="26.5703125" style="52" customWidth="1"/>
    <col min="7171" max="7171" width="15.5703125" style="52" customWidth="1"/>
    <col min="7172" max="7172" width="16.5703125" style="52" customWidth="1"/>
    <col min="7173" max="7173" width="17.5703125" style="52" customWidth="1"/>
    <col min="7174" max="7174" width="17.85546875" style="52" customWidth="1"/>
    <col min="7175" max="7175" width="16.140625" style="52" customWidth="1"/>
    <col min="7176" max="7176" width="18.140625" style="52" customWidth="1"/>
    <col min="7177" max="7177" width="14.85546875" style="52" customWidth="1"/>
    <col min="7178" max="7178" width="25.5703125" style="52" customWidth="1"/>
    <col min="7179" max="7179" width="4.7109375" style="52" customWidth="1"/>
    <col min="7180" max="7424" width="0.85546875" style="52"/>
    <col min="7425" max="7425" width="8" style="52" customWidth="1"/>
    <col min="7426" max="7426" width="26.5703125" style="52" customWidth="1"/>
    <col min="7427" max="7427" width="15.5703125" style="52" customWidth="1"/>
    <col min="7428" max="7428" width="16.5703125" style="52" customWidth="1"/>
    <col min="7429" max="7429" width="17.5703125" style="52" customWidth="1"/>
    <col min="7430" max="7430" width="17.85546875" style="52" customWidth="1"/>
    <col min="7431" max="7431" width="16.140625" style="52" customWidth="1"/>
    <col min="7432" max="7432" width="18.140625" style="52" customWidth="1"/>
    <col min="7433" max="7433" width="14.85546875" style="52" customWidth="1"/>
    <col min="7434" max="7434" width="25.5703125" style="52" customWidth="1"/>
    <col min="7435" max="7435" width="4.7109375" style="52" customWidth="1"/>
    <col min="7436" max="7680" width="0.85546875" style="52"/>
    <col min="7681" max="7681" width="8" style="52" customWidth="1"/>
    <col min="7682" max="7682" width="26.5703125" style="52" customWidth="1"/>
    <col min="7683" max="7683" width="15.5703125" style="52" customWidth="1"/>
    <col min="7684" max="7684" width="16.5703125" style="52" customWidth="1"/>
    <col min="7685" max="7685" width="17.5703125" style="52" customWidth="1"/>
    <col min="7686" max="7686" width="17.85546875" style="52" customWidth="1"/>
    <col min="7687" max="7687" width="16.140625" style="52" customWidth="1"/>
    <col min="7688" max="7688" width="18.140625" style="52" customWidth="1"/>
    <col min="7689" max="7689" width="14.85546875" style="52" customWidth="1"/>
    <col min="7690" max="7690" width="25.5703125" style="52" customWidth="1"/>
    <col min="7691" max="7691" width="4.7109375" style="52" customWidth="1"/>
    <col min="7692" max="7936" width="0.85546875" style="52"/>
    <col min="7937" max="7937" width="8" style="52" customWidth="1"/>
    <col min="7938" max="7938" width="26.5703125" style="52" customWidth="1"/>
    <col min="7939" max="7939" width="15.5703125" style="52" customWidth="1"/>
    <col min="7940" max="7940" width="16.5703125" style="52" customWidth="1"/>
    <col min="7941" max="7941" width="17.5703125" style="52" customWidth="1"/>
    <col min="7942" max="7942" width="17.85546875" style="52" customWidth="1"/>
    <col min="7943" max="7943" width="16.140625" style="52" customWidth="1"/>
    <col min="7944" max="7944" width="18.140625" style="52" customWidth="1"/>
    <col min="7945" max="7945" width="14.85546875" style="52" customWidth="1"/>
    <col min="7946" max="7946" width="25.5703125" style="52" customWidth="1"/>
    <col min="7947" max="7947" width="4.7109375" style="52" customWidth="1"/>
    <col min="7948" max="8192" width="0.85546875" style="52"/>
    <col min="8193" max="8193" width="8" style="52" customWidth="1"/>
    <col min="8194" max="8194" width="26.5703125" style="52" customWidth="1"/>
    <col min="8195" max="8195" width="15.5703125" style="52" customWidth="1"/>
    <col min="8196" max="8196" width="16.5703125" style="52" customWidth="1"/>
    <col min="8197" max="8197" width="17.5703125" style="52" customWidth="1"/>
    <col min="8198" max="8198" width="17.85546875" style="52" customWidth="1"/>
    <col min="8199" max="8199" width="16.140625" style="52" customWidth="1"/>
    <col min="8200" max="8200" width="18.140625" style="52" customWidth="1"/>
    <col min="8201" max="8201" width="14.85546875" style="52" customWidth="1"/>
    <col min="8202" max="8202" width="25.5703125" style="52" customWidth="1"/>
    <col min="8203" max="8203" width="4.7109375" style="52" customWidth="1"/>
    <col min="8204" max="8448" width="0.85546875" style="52"/>
    <col min="8449" max="8449" width="8" style="52" customWidth="1"/>
    <col min="8450" max="8450" width="26.5703125" style="52" customWidth="1"/>
    <col min="8451" max="8451" width="15.5703125" style="52" customWidth="1"/>
    <col min="8452" max="8452" width="16.5703125" style="52" customWidth="1"/>
    <col min="8453" max="8453" width="17.5703125" style="52" customWidth="1"/>
    <col min="8454" max="8454" width="17.85546875" style="52" customWidth="1"/>
    <col min="8455" max="8455" width="16.140625" style="52" customWidth="1"/>
    <col min="8456" max="8456" width="18.140625" style="52" customWidth="1"/>
    <col min="8457" max="8457" width="14.85546875" style="52" customWidth="1"/>
    <col min="8458" max="8458" width="25.5703125" style="52" customWidth="1"/>
    <col min="8459" max="8459" width="4.7109375" style="52" customWidth="1"/>
    <col min="8460" max="8704" width="0.85546875" style="52"/>
    <col min="8705" max="8705" width="8" style="52" customWidth="1"/>
    <col min="8706" max="8706" width="26.5703125" style="52" customWidth="1"/>
    <col min="8707" max="8707" width="15.5703125" style="52" customWidth="1"/>
    <col min="8708" max="8708" width="16.5703125" style="52" customWidth="1"/>
    <col min="8709" max="8709" width="17.5703125" style="52" customWidth="1"/>
    <col min="8710" max="8710" width="17.85546875" style="52" customWidth="1"/>
    <col min="8711" max="8711" width="16.140625" style="52" customWidth="1"/>
    <col min="8712" max="8712" width="18.140625" style="52" customWidth="1"/>
    <col min="8713" max="8713" width="14.85546875" style="52" customWidth="1"/>
    <col min="8714" max="8714" width="25.5703125" style="52" customWidth="1"/>
    <col min="8715" max="8715" width="4.7109375" style="52" customWidth="1"/>
    <col min="8716" max="8960" width="0.85546875" style="52"/>
    <col min="8961" max="8961" width="8" style="52" customWidth="1"/>
    <col min="8962" max="8962" width="26.5703125" style="52" customWidth="1"/>
    <col min="8963" max="8963" width="15.5703125" style="52" customWidth="1"/>
    <col min="8964" max="8964" width="16.5703125" style="52" customWidth="1"/>
    <col min="8965" max="8965" width="17.5703125" style="52" customWidth="1"/>
    <col min="8966" max="8966" width="17.85546875" style="52" customWidth="1"/>
    <col min="8967" max="8967" width="16.140625" style="52" customWidth="1"/>
    <col min="8968" max="8968" width="18.140625" style="52" customWidth="1"/>
    <col min="8969" max="8969" width="14.85546875" style="52" customWidth="1"/>
    <col min="8970" max="8970" width="25.5703125" style="52" customWidth="1"/>
    <col min="8971" max="8971" width="4.7109375" style="52" customWidth="1"/>
    <col min="8972" max="9216" width="0.85546875" style="52"/>
    <col min="9217" max="9217" width="8" style="52" customWidth="1"/>
    <col min="9218" max="9218" width="26.5703125" style="52" customWidth="1"/>
    <col min="9219" max="9219" width="15.5703125" style="52" customWidth="1"/>
    <col min="9220" max="9220" width="16.5703125" style="52" customWidth="1"/>
    <col min="9221" max="9221" width="17.5703125" style="52" customWidth="1"/>
    <col min="9222" max="9222" width="17.85546875" style="52" customWidth="1"/>
    <col min="9223" max="9223" width="16.140625" style="52" customWidth="1"/>
    <col min="9224" max="9224" width="18.140625" style="52" customWidth="1"/>
    <col min="9225" max="9225" width="14.85546875" style="52" customWidth="1"/>
    <col min="9226" max="9226" width="25.5703125" style="52" customWidth="1"/>
    <col min="9227" max="9227" width="4.7109375" style="52" customWidth="1"/>
    <col min="9228" max="9472" width="0.85546875" style="52"/>
    <col min="9473" max="9473" width="8" style="52" customWidth="1"/>
    <col min="9474" max="9474" width="26.5703125" style="52" customWidth="1"/>
    <col min="9475" max="9475" width="15.5703125" style="52" customWidth="1"/>
    <col min="9476" max="9476" width="16.5703125" style="52" customWidth="1"/>
    <col min="9477" max="9477" width="17.5703125" style="52" customWidth="1"/>
    <col min="9478" max="9478" width="17.85546875" style="52" customWidth="1"/>
    <col min="9479" max="9479" width="16.140625" style="52" customWidth="1"/>
    <col min="9480" max="9480" width="18.140625" style="52" customWidth="1"/>
    <col min="9481" max="9481" width="14.85546875" style="52" customWidth="1"/>
    <col min="9482" max="9482" width="25.5703125" style="52" customWidth="1"/>
    <col min="9483" max="9483" width="4.7109375" style="52" customWidth="1"/>
    <col min="9484" max="9728" width="0.85546875" style="52"/>
    <col min="9729" max="9729" width="8" style="52" customWidth="1"/>
    <col min="9730" max="9730" width="26.5703125" style="52" customWidth="1"/>
    <col min="9731" max="9731" width="15.5703125" style="52" customWidth="1"/>
    <col min="9732" max="9732" width="16.5703125" style="52" customWidth="1"/>
    <col min="9733" max="9733" width="17.5703125" style="52" customWidth="1"/>
    <col min="9734" max="9734" width="17.85546875" style="52" customWidth="1"/>
    <col min="9735" max="9735" width="16.140625" style="52" customWidth="1"/>
    <col min="9736" max="9736" width="18.140625" style="52" customWidth="1"/>
    <col min="9737" max="9737" width="14.85546875" style="52" customWidth="1"/>
    <col min="9738" max="9738" width="25.5703125" style="52" customWidth="1"/>
    <col min="9739" max="9739" width="4.7109375" style="52" customWidth="1"/>
    <col min="9740" max="9984" width="0.85546875" style="52"/>
    <col min="9985" max="9985" width="8" style="52" customWidth="1"/>
    <col min="9986" max="9986" width="26.5703125" style="52" customWidth="1"/>
    <col min="9987" max="9987" width="15.5703125" style="52" customWidth="1"/>
    <col min="9988" max="9988" width="16.5703125" style="52" customWidth="1"/>
    <col min="9989" max="9989" width="17.5703125" style="52" customWidth="1"/>
    <col min="9990" max="9990" width="17.85546875" style="52" customWidth="1"/>
    <col min="9991" max="9991" width="16.140625" style="52" customWidth="1"/>
    <col min="9992" max="9992" width="18.140625" style="52" customWidth="1"/>
    <col min="9993" max="9993" width="14.85546875" style="52" customWidth="1"/>
    <col min="9994" max="9994" width="25.5703125" style="52" customWidth="1"/>
    <col min="9995" max="9995" width="4.7109375" style="52" customWidth="1"/>
    <col min="9996" max="10240" width="0.85546875" style="52"/>
    <col min="10241" max="10241" width="8" style="52" customWidth="1"/>
    <col min="10242" max="10242" width="26.5703125" style="52" customWidth="1"/>
    <col min="10243" max="10243" width="15.5703125" style="52" customWidth="1"/>
    <col min="10244" max="10244" width="16.5703125" style="52" customWidth="1"/>
    <col min="10245" max="10245" width="17.5703125" style="52" customWidth="1"/>
    <col min="10246" max="10246" width="17.85546875" style="52" customWidth="1"/>
    <col min="10247" max="10247" width="16.140625" style="52" customWidth="1"/>
    <col min="10248" max="10248" width="18.140625" style="52" customWidth="1"/>
    <col min="10249" max="10249" width="14.85546875" style="52" customWidth="1"/>
    <col min="10250" max="10250" width="25.5703125" style="52" customWidth="1"/>
    <col min="10251" max="10251" width="4.7109375" style="52" customWidth="1"/>
    <col min="10252" max="10496" width="0.85546875" style="52"/>
    <col min="10497" max="10497" width="8" style="52" customWidth="1"/>
    <col min="10498" max="10498" width="26.5703125" style="52" customWidth="1"/>
    <col min="10499" max="10499" width="15.5703125" style="52" customWidth="1"/>
    <col min="10500" max="10500" width="16.5703125" style="52" customWidth="1"/>
    <col min="10501" max="10501" width="17.5703125" style="52" customWidth="1"/>
    <col min="10502" max="10502" width="17.85546875" style="52" customWidth="1"/>
    <col min="10503" max="10503" width="16.140625" style="52" customWidth="1"/>
    <col min="10504" max="10504" width="18.140625" style="52" customWidth="1"/>
    <col min="10505" max="10505" width="14.85546875" style="52" customWidth="1"/>
    <col min="10506" max="10506" width="25.5703125" style="52" customWidth="1"/>
    <col min="10507" max="10507" width="4.7109375" style="52" customWidth="1"/>
    <col min="10508" max="10752" width="0.85546875" style="52"/>
    <col min="10753" max="10753" width="8" style="52" customWidth="1"/>
    <col min="10754" max="10754" width="26.5703125" style="52" customWidth="1"/>
    <col min="10755" max="10755" width="15.5703125" style="52" customWidth="1"/>
    <col min="10756" max="10756" width="16.5703125" style="52" customWidth="1"/>
    <col min="10757" max="10757" width="17.5703125" style="52" customWidth="1"/>
    <col min="10758" max="10758" width="17.85546875" style="52" customWidth="1"/>
    <col min="10759" max="10759" width="16.140625" style="52" customWidth="1"/>
    <col min="10760" max="10760" width="18.140625" style="52" customWidth="1"/>
    <col min="10761" max="10761" width="14.85546875" style="52" customWidth="1"/>
    <col min="10762" max="10762" width="25.5703125" style="52" customWidth="1"/>
    <col min="10763" max="10763" width="4.7109375" style="52" customWidth="1"/>
    <col min="10764" max="11008" width="0.85546875" style="52"/>
    <col min="11009" max="11009" width="8" style="52" customWidth="1"/>
    <col min="11010" max="11010" width="26.5703125" style="52" customWidth="1"/>
    <col min="11011" max="11011" width="15.5703125" style="52" customWidth="1"/>
    <col min="11012" max="11012" width="16.5703125" style="52" customWidth="1"/>
    <col min="11013" max="11013" width="17.5703125" style="52" customWidth="1"/>
    <col min="11014" max="11014" width="17.85546875" style="52" customWidth="1"/>
    <col min="11015" max="11015" width="16.140625" style="52" customWidth="1"/>
    <col min="11016" max="11016" width="18.140625" style="52" customWidth="1"/>
    <col min="11017" max="11017" width="14.85546875" style="52" customWidth="1"/>
    <col min="11018" max="11018" width="25.5703125" style="52" customWidth="1"/>
    <col min="11019" max="11019" width="4.7109375" style="52" customWidth="1"/>
    <col min="11020" max="11264" width="0.85546875" style="52"/>
    <col min="11265" max="11265" width="8" style="52" customWidth="1"/>
    <col min="11266" max="11266" width="26.5703125" style="52" customWidth="1"/>
    <col min="11267" max="11267" width="15.5703125" style="52" customWidth="1"/>
    <col min="11268" max="11268" width="16.5703125" style="52" customWidth="1"/>
    <col min="11269" max="11269" width="17.5703125" style="52" customWidth="1"/>
    <col min="11270" max="11270" width="17.85546875" style="52" customWidth="1"/>
    <col min="11271" max="11271" width="16.140625" style="52" customWidth="1"/>
    <col min="11272" max="11272" width="18.140625" style="52" customWidth="1"/>
    <col min="11273" max="11273" width="14.85546875" style="52" customWidth="1"/>
    <col min="11274" max="11274" width="25.5703125" style="52" customWidth="1"/>
    <col min="11275" max="11275" width="4.7109375" style="52" customWidth="1"/>
    <col min="11276" max="11520" width="0.85546875" style="52"/>
    <col min="11521" max="11521" width="8" style="52" customWidth="1"/>
    <col min="11522" max="11522" width="26.5703125" style="52" customWidth="1"/>
    <col min="11523" max="11523" width="15.5703125" style="52" customWidth="1"/>
    <col min="11524" max="11524" width="16.5703125" style="52" customWidth="1"/>
    <col min="11525" max="11525" width="17.5703125" style="52" customWidth="1"/>
    <col min="11526" max="11526" width="17.85546875" style="52" customWidth="1"/>
    <col min="11527" max="11527" width="16.140625" style="52" customWidth="1"/>
    <col min="11528" max="11528" width="18.140625" style="52" customWidth="1"/>
    <col min="11529" max="11529" width="14.85546875" style="52" customWidth="1"/>
    <col min="11530" max="11530" width="25.5703125" style="52" customWidth="1"/>
    <col min="11531" max="11531" width="4.7109375" style="52" customWidth="1"/>
    <col min="11532" max="11776" width="0.85546875" style="52"/>
    <col min="11777" max="11777" width="8" style="52" customWidth="1"/>
    <col min="11778" max="11778" width="26.5703125" style="52" customWidth="1"/>
    <col min="11779" max="11779" width="15.5703125" style="52" customWidth="1"/>
    <col min="11780" max="11780" width="16.5703125" style="52" customWidth="1"/>
    <col min="11781" max="11781" width="17.5703125" style="52" customWidth="1"/>
    <col min="11782" max="11782" width="17.85546875" style="52" customWidth="1"/>
    <col min="11783" max="11783" width="16.140625" style="52" customWidth="1"/>
    <col min="11784" max="11784" width="18.140625" style="52" customWidth="1"/>
    <col min="11785" max="11785" width="14.85546875" style="52" customWidth="1"/>
    <col min="11786" max="11786" width="25.5703125" style="52" customWidth="1"/>
    <col min="11787" max="11787" width="4.7109375" style="52" customWidth="1"/>
    <col min="11788" max="12032" width="0.85546875" style="52"/>
    <col min="12033" max="12033" width="8" style="52" customWidth="1"/>
    <col min="12034" max="12034" width="26.5703125" style="52" customWidth="1"/>
    <col min="12035" max="12035" width="15.5703125" style="52" customWidth="1"/>
    <col min="12036" max="12036" width="16.5703125" style="52" customWidth="1"/>
    <col min="12037" max="12037" width="17.5703125" style="52" customWidth="1"/>
    <col min="12038" max="12038" width="17.85546875" style="52" customWidth="1"/>
    <col min="12039" max="12039" width="16.140625" style="52" customWidth="1"/>
    <col min="12040" max="12040" width="18.140625" style="52" customWidth="1"/>
    <col min="12041" max="12041" width="14.85546875" style="52" customWidth="1"/>
    <col min="12042" max="12042" width="25.5703125" style="52" customWidth="1"/>
    <col min="12043" max="12043" width="4.7109375" style="52" customWidth="1"/>
    <col min="12044" max="12288" width="0.85546875" style="52"/>
    <col min="12289" max="12289" width="8" style="52" customWidth="1"/>
    <col min="12290" max="12290" width="26.5703125" style="52" customWidth="1"/>
    <col min="12291" max="12291" width="15.5703125" style="52" customWidth="1"/>
    <col min="12292" max="12292" width="16.5703125" style="52" customWidth="1"/>
    <col min="12293" max="12293" width="17.5703125" style="52" customWidth="1"/>
    <col min="12294" max="12294" width="17.85546875" style="52" customWidth="1"/>
    <col min="12295" max="12295" width="16.140625" style="52" customWidth="1"/>
    <col min="12296" max="12296" width="18.140625" style="52" customWidth="1"/>
    <col min="12297" max="12297" width="14.85546875" style="52" customWidth="1"/>
    <col min="12298" max="12298" width="25.5703125" style="52" customWidth="1"/>
    <col min="12299" max="12299" width="4.7109375" style="52" customWidth="1"/>
    <col min="12300" max="12544" width="0.85546875" style="52"/>
    <col min="12545" max="12545" width="8" style="52" customWidth="1"/>
    <col min="12546" max="12546" width="26.5703125" style="52" customWidth="1"/>
    <col min="12547" max="12547" width="15.5703125" style="52" customWidth="1"/>
    <col min="12548" max="12548" width="16.5703125" style="52" customWidth="1"/>
    <col min="12549" max="12549" width="17.5703125" style="52" customWidth="1"/>
    <col min="12550" max="12550" width="17.85546875" style="52" customWidth="1"/>
    <col min="12551" max="12551" width="16.140625" style="52" customWidth="1"/>
    <col min="12552" max="12552" width="18.140625" style="52" customWidth="1"/>
    <col min="12553" max="12553" width="14.85546875" style="52" customWidth="1"/>
    <col min="12554" max="12554" width="25.5703125" style="52" customWidth="1"/>
    <col min="12555" max="12555" width="4.7109375" style="52" customWidth="1"/>
    <col min="12556" max="12800" width="0.85546875" style="52"/>
    <col min="12801" max="12801" width="8" style="52" customWidth="1"/>
    <col min="12802" max="12802" width="26.5703125" style="52" customWidth="1"/>
    <col min="12803" max="12803" width="15.5703125" style="52" customWidth="1"/>
    <col min="12804" max="12804" width="16.5703125" style="52" customWidth="1"/>
    <col min="12805" max="12805" width="17.5703125" style="52" customWidth="1"/>
    <col min="12806" max="12806" width="17.85546875" style="52" customWidth="1"/>
    <col min="12807" max="12807" width="16.140625" style="52" customWidth="1"/>
    <col min="12808" max="12808" width="18.140625" style="52" customWidth="1"/>
    <col min="12809" max="12809" width="14.85546875" style="52" customWidth="1"/>
    <col min="12810" max="12810" width="25.5703125" style="52" customWidth="1"/>
    <col min="12811" max="12811" width="4.7109375" style="52" customWidth="1"/>
    <col min="12812" max="13056" width="0.85546875" style="52"/>
    <col min="13057" max="13057" width="8" style="52" customWidth="1"/>
    <col min="13058" max="13058" width="26.5703125" style="52" customWidth="1"/>
    <col min="13059" max="13059" width="15.5703125" style="52" customWidth="1"/>
    <col min="13060" max="13060" width="16.5703125" style="52" customWidth="1"/>
    <col min="13061" max="13061" width="17.5703125" style="52" customWidth="1"/>
    <col min="13062" max="13062" width="17.85546875" style="52" customWidth="1"/>
    <col min="13063" max="13063" width="16.140625" style="52" customWidth="1"/>
    <col min="13064" max="13064" width="18.140625" style="52" customWidth="1"/>
    <col min="13065" max="13065" width="14.85546875" style="52" customWidth="1"/>
    <col min="13066" max="13066" width="25.5703125" style="52" customWidth="1"/>
    <col min="13067" max="13067" width="4.7109375" style="52" customWidth="1"/>
    <col min="13068" max="13312" width="0.85546875" style="52"/>
    <col min="13313" max="13313" width="8" style="52" customWidth="1"/>
    <col min="13314" max="13314" width="26.5703125" style="52" customWidth="1"/>
    <col min="13315" max="13315" width="15.5703125" style="52" customWidth="1"/>
    <col min="13316" max="13316" width="16.5703125" style="52" customWidth="1"/>
    <col min="13317" max="13317" width="17.5703125" style="52" customWidth="1"/>
    <col min="13318" max="13318" width="17.85546875" style="52" customWidth="1"/>
    <col min="13319" max="13319" width="16.140625" style="52" customWidth="1"/>
    <col min="13320" max="13320" width="18.140625" style="52" customWidth="1"/>
    <col min="13321" max="13321" width="14.85546875" style="52" customWidth="1"/>
    <col min="13322" max="13322" width="25.5703125" style="52" customWidth="1"/>
    <col min="13323" max="13323" width="4.7109375" style="52" customWidth="1"/>
    <col min="13324" max="13568" width="0.85546875" style="52"/>
    <col min="13569" max="13569" width="8" style="52" customWidth="1"/>
    <col min="13570" max="13570" width="26.5703125" style="52" customWidth="1"/>
    <col min="13571" max="13571" width="15.5703125" style="52" customWidth="1"/>
    <col min="13572" max="13572" width="16.5703125" style="52" customWidth="1"/>
    <col min="13573" max="13573" width="17.5703125" style="52" customWidth="1"/>
    <col min="13574" max="13574" width="17.85546875" style="52" customWidth="1"/>
    <col min="13575" max="13575" width="16.140625" style="52" customWidth="1"/>
    <col min="13576" max="13576" width="18.140625" style="52" customWidth="1"/>
    <col min="13577" max="13577" width="14.85546875" style="52" customWidth="1"/>
    <col min="13578" max="13578" width="25.5703125" style="52" customWidth="1"/>
    <col min="13579" max="13579" width="4.7109375" style="52" customWidth="1"/>
    <col min="13580" max="13824" width="0.85546875" style="52"/>
    <col min="13825" max="13825" width="8" style="52" customWidth="1"/>
    <col min="13826" max="13826" width="26.5703125" style="52" customWidth="1"/>
    <col min="13827" max="13827" width="15.5703125" style="52" customWidth="1"/>
    <col min="13828" max="13828" width="16.5703125" style="52" customWidth="1"/>
    <col min="13829" max="13829" width="17.5703125" style="52" customWidth="1"/>
    <col min="13830" max="13830" width="17.85546875" style="52" customWidth="1"/>
    <col min="13831" max="13831" width="16.140625" style="52" customWidth="1"/>
    <col min="13832" max="13832" width="18.140625" style="52" customWidth="1"/>
    <col min="13833" max="13833" width="14.85546875" style="52" customWidth="1"/>
    <col min="13834" max="13834" width="25.5703125" style="52" customWidth="1"/>
    <col min="13835" max="13835" width="4.7109375" style="52" customWidth="1"/>
    <col min="13836" max="14080" width="0.85546875" style="52"/>
    <col min="14081" max="14081" width="8" style="52" customWidth="1"/>
    <col min="14082" max="14082" width="26.5703125" style="52" customWidth="1"/>
    <col min="14083" max="14083" width="15.5703125" style="52" customWidth="1"/>
    <col min="14084" max="14084" width="16.5703125" style="52" customWidth="1"/>
    <col min="14085" max="14085" width="17.5703125" style="52" customWidth="1"/>
    <col min="14086" max="14086" width="17.85546875" style="52" customWidth="1"/>
    <col min="14087" max="14087" width="16.140625" style="52" customWidth="1"/>
    <col min="14088" max="14088" width="18.140625" style="52" customWidth="1"/>
    <col min="14089" max="14089" width="14.85546875" style="52" customWidth="1"/>
    <col min="14090" max="14090" width="25.5703125" style="52" customWidth="1"/>
    <col min="14091" max="14091" width="4.7109375" style="52" customWidth="1"/>
    <col min="14092" max="14336" width="0.85546875" style="52"/>
    <col min="14337" max="14337" width="8" style="52" customWidth="1"/>
    <col min="14338" max="14338" width="26.5703125" style="52" customWidth="1"/>
    <col min="14339" max="14339" width="15.5703125" style="52" customWidth="1"/>
    <col min="14340" max="14340" width="16.5703125" style="52" customWidth="1"/>
    <col min="14341" max="14341" width="17.5703125" style="52" customWidth="1"/>
    <col min="14342" max="14342" width="17.85546875" style="52" customWidth="1"/>
    <col min="14343" max="14343" width="16.140625" style="52" customWidth="1"/>
    <col min="14344" max="14344" width="18.140625" style="52" customWidth="1"/>
    <col min="14345" max="14345" width="14.85546875" style="52" customWidth="1"/>
    <col min="14346" max="14346" width="25.5703125" style="52" customWidth="1"/>
    <col min="14347" max="14347" width="4.7109375" style="52" customWidth="1"/>
    <col min="14348" max="14592" width="0.85546875" style="52"/>
    <col min="14593" max="14593" width="8" style="52" customWidth="1"/>
    <col min="14594" max="14594" width="26.5703125" style="52" customWidth="1"/>
    <col min="14595" max="14595" width="15.5703125" style="52" customWidth="1"/>
    <col min="14596" max="14596" width="16.5703125" style="52" customWidth="1"/>
    <col min="14597" max="14597" width="17.5703125" style="52" customWidth="1"/>
    <col min="14598" max="14598" width="17.85546875" style="52" customWidth="1"/>
    <col min="14599" max="14599" width="16.140625" style="52" customWidth="1"/>
    <col min="14600" max="14600" width="18.140625" style="52" customWidth="1"/>
    <col min="14601" max="14601" width="14.85546875" style="52" customWidth="1"/>
    <col min="14602" max="14602" width="25.5703125" style="52" customWidth="1"/>
    <col min="14603" max="14603" width="4.7109375" style="52" customWidth="1"/>
    <col min="14604" max="14848" width="0.85546875" style="52"/>
    <col min="14849" max="14849" width="8" style="52" customWidth="1"/>
    <col min="14850" max="14850" width="26.5703125" style="52" customWidth="1"/>
    <col min="14851" max="14851" width="15.5703125" style="52" customWidth="1"/>
    <col min="14852" max="14852" width="16.5703125" style="52" customWidth="1"/>
    <col min="14853" max="14853" width="17.5703125" style="52" customWidth="1"/>
    <col min="14854" max="14854" width="17.85546875" style="52" customWidth="1"/>
    <col min="14855" max="14855" width="16.140625" style="52" customWidth="1"/>
    <col min="14856" max="14856" width="18.140625" style="52" customWidth="1"/>
    <col min="14857" max="14857" width="14.85546875" style="52" customWidth="1"/>
    <col min="14858" max="14858" width="25.5703125" style="52" customWidth="1"/>
    <col min="14859" max="14859" width="4.7109375" style="52" customWidth="1"/>
    <col min="14860" max="15104" width="0.85546875" style="52"/>
    <col min="15105" max="15105" width="8" style="52" customWidth="1"/>
    <col min="15106" max="15106" width="26.5703125" style="52" customWidth="1"/>
    <col min="15107" max="15107" width="15.5703125" style="52" customWidth="1"/>
    <col min="15108" max="15108" width="16.5703125" style="52" customWidth="1"/>
    <col min="15109" max="15109" width="17.5703125" style="52" customWidth="1"/>
    <col min="15110" max="15110" width="17.85546875" style="52" customWidth="1"/>
    <col min="15111" max="15111" width="16.140625" style="52" customWidth="1"/>
    <col min="15112" max="15112" width="18.140625" style="52" customWidth="1"/>
    <col min="15113" max="15113" width="14.85546875" style="52" customWidth="1"/>
    <col min="15114" max="15114" width="25.5703125" style="52" customWidth="1"/>
    <col min="15115" max="15115" width="4.7109375" style="52" customWidth="1"/>
    <col min="15116" max="15360" width="0.85546875" style="52"/>
    <col min="15361" max="15361" width="8" style="52" customWidth="1"/>
    <col min="15362" max="15362" width="26.5703125" style="52" customWidth="1"/>
    <col min="15363" max="15363" width="15.5703125" style="52" customWidth="1"/>
    <col min="15364" max="15364" width="16.5703125" style="52" customWidth="1"/>
    <col min="15365" max="15365" width="17.5703125" style="52" customWidth="1"/>
    <col min="15366" max="15366" width="17.85546875" style="52" customWidth="1"/>
    <col min="15367" max="15367" width="16.140625" style="52" customWidth="1"/>
    <col min="15368" max="15368" width="18.140625" style="52" customWidth="1"/>
    <col min="15369" max="15369" width="14.85546875" style="52" customWidth="1"/>
    <col min="15370" max="15370" width="25.5703125" style="52" customWidth="1"/>
    <col min="15371" max="15371" width="4.7109375" style="52" customWidth="1"/>
    <col min="15372" max="15616" width="0.85546875" style="52"/>
    <col min="15617" max="15617" width="8" style="52" customWidth="1"/>
    <col min="15618" max="15618" width="26.5703125" style="52" customWidth="1"/>
    <col min="15619" max="15619" width="15.5703125" style="52" customWidth="1"/>
    <col min="15620" max="15620" width="16.5703125" style="52" customWidth="1"/>
    <col min="15621" max="15621" width="17.5703125" style="52" customWidth="1"/>
    <col min="15622" max="15622" width="17.85546875" style="52" customWidth="1"/>
    <col min="15623" max="15623" width="16.140625" style="52" customWidth="1"/>
    <col min="15624" max="15624" width="18.140625" style="52" customWidth="1"/>
    <col min="15625" max="15625" width="14.85546875" style="52" customWidth="1"/>
    <col min="15626" max="15626" width="25.5703125" style="52" customWidth="1"/>
    <col min="15627" max="15627" width="4.7109375" style="52" customWidth="1"/>
    <col min="15628" max="15872" width="0.85546875" style="52"/>
    <col min="15873" max="15873" width="8" style="52" customWidth="1"/>
    <col min="15874" max="15874" width="26.5703125" style="52" customWidth="1"/>
    <col min="15875" max="15875" width="15.5703125" style="52" customWidth="1"/>
    <col min="15876" max="15876" width="16.5703125" style="52" customWidth="1"/>
    <col min="15877" max="15877" width="17.5703125" style="52" customWidth="1"/>
    <col min="15878" max="15878" width="17.85546875" style="52" customWidth="1"/>
    <col min="15879" max="15879" width="16.140625" style="52" customWidth="1"/>
    <col min="15880" max="15880" width="18.140625" style="52" customWidth="1"/>
    <col min="15881" max="15881" width="14.85546875" style="52" customWidth="1"/>
    <col min="15882" max="15882" width="25.5703125" style="52" customWidth="1"/>
    <col min="15883" max="15883" width="4.7109375" style="52" customWidth="1"/>
    <col min="15884" max="16128" width="0.85546875" style="52"/>
    <col min="16129" max="16129" width="8" style="52" customWidth="1"/>
    <col min="16130" max="16130" width="26.5703125" style="52" customWidth="1"/>
    <col min="16131" max="16131" width="15.5703125" style="52" customWidth="1"/>
    <col min="16132" max="16132" width="16.5703125" style="52" customWidth="1"/>
    <col min="16133" max="16133" width="17.5703125" style="52" customWidth="1"/>
    <col min="16134" max="16134" width="17.85546875" style="52" customWidth="1"/>
    <col min="16135" max="16135" width="16.140625" style="52" customWidth="1"/>
    <col min="16136" max="16136" width="18.140625" style="52" customWidth="1"/>
    <col min="16137" max="16137" width="14.85546875" style="52" customWidth="1"/>
    <col min="16138" max="16138" width="25.5703125" style="52" customWidth="1"/>
    <col min="16139" max="16139" width="4.7109375" style="52" customWidth="1"/>
    <col min="16140" max="16384" width="0.85546875" style="52"/>
  </cols>
  <sheetData>
    <row r="1" spans="1:62" s="53" customFormat="1" x14ac:dyDescent="0.25">
      <c r="A1" s="280" t="s">
        <v>273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62" x14ac:dyDescent="0.25">
      <c r="B2" s="54"/>
    </row>
    <row r="3" spans="1:62" x14ac:dyDescent="0.25">
      <c r="A3" s="240" t="s">
        <v>274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62" s="54" customFormat="1" ht="12.75" customHeight="1" x14ac:dyDescent="0.25">
      <c r="A4" s="54" t="s">
        <v>275</v>
      </c>
      <c r="C4" s="281" t="s">
        <v>276</v>
      </c>
      <c r="D4" s="281"/>
      <c r="E4" s="281"/>
      <c r="F4" s="281"/>
      <c r="G4" s="281"/>
      <c r="H4" s="281"/>
      <c r="I4" s="281"/>
      <c r="J4" s="281"/>
    </row>
    <row r="5" spans="1:62" s="54" customFormat="1" ht="13.5" customHeight="1" x14ac:dyDescent="0.25">
      <c r="A5" s="55" t="s">
        <v>277</v>
      </c>
      <c r="B5" s="55"/>
      <c r="C5" s="55"/>
      <c r="D5" s="248" t="s">
        <v>278</v>
      </c>
      <c r="E5" s="248"/>
      <c r="F5" s="248"/>
      <c r="G5" s="248"/>
      <c r="H5" s="248"/>
      <c r="I5" s="248"/>
      <c r="J5" s="248"/>
    </row>
    <row r="7" spans="1:62" x14ac:dyDescent="0.25">
      <c r="A7" s="240" t="s">
        <v>279</v>
      </c>
      <c r="B7" s="240"/>
      <c r="C7" s="240"/>
      <c r="D7" s="240"/>
      <c r="E7" s="240"/>
      <c r="F7" s="240"/>
      <c r="G7" s="240"/>
      <c r="H7" s="240"/>
      <c r="I7" s="240"/>
      <c r="J7" s="240"/>
    </row>
    <row r="9" spans="1:62" s="56" customFormat="1" ht="15" customHeight="1" x14ac:dyDescent="0.25">
      <c r="A9" s="257" t="s">
        <v>280</v>
      </c>
      <c r="B9" s="257" t="s">
        <v>281</v>
      </c>
      <c r="C9" s="257" t="s">
        <v>282</v>
      </c>
      <c r="D9" s="278" t="s">
        <v>283</v>
      </c>
      <c r="E9" s="279"/>
      <c r="F9" s="279"/>
      <c r="G9" s="279"/>
      <c r="H9" s="257" t="s">
        <v>284</v>
      </c>
      <c r="I9" s="257" t="s">
        <v>285</v>
      </c>
      <c r="J9" s="260" t="s">
        <v>286</v>
      </c>
      <c r="K9" s="260" t="s">
        <v>287</v>
      </c>
      <c r="L9" s="260" t="s">
        <v>288</v>
      </c>
    </row>
    <row r="10" spans="1:62" s="56" customFormat="1" x14ac:dyDescent="0.25">
      <c r="A10" s="258"/>
      <c r="B10" s="258"/>
      <c r="C10" s="258"/>
      <c r="D10" s="257" t="s">
        <v>289</v>
      </c>
      <c r="E10" s="278" t="s">
        <v>70</v>
      </c>
      <c r="F10" s="279"/>
      <c r="G10" s="279"/>
      <c r="H10" s="258"/>
      <c r="I10" s="258"/>
      <c r="J10" s="261"/>
      <c r="K10" s="261"/>
      <c r="L10" s="261"/>
    </row>
    <row r="11" spans="1:62" s="56" customFormat="1" ht="42.75" customHeight="1" x14ac:dyDescent="0.25">
      <c r="A11" s="259"/>
      <c r="B11" s="259"/>
      <c r="C11" s="259"/>
      <c r="D11" s="259"/>
      <c r="E11" s="57" t="s">
        <v>290</v>
      </c>
      <c r="F11" s="57" t="s">
        <v>291</v>
      </c>
      <c r="G11" s="57" t="s">
        <v>292</v>
      </c>
      <c r="H11" s="259"/>
      <c r="I11" s="259"/>
      <c r="J11" s="262"/>
      <c r="K11" s="262"/>
      <c r="L11" s="262"/>
    </row>
    <row r="12" spans="1:62" s="59" customForma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  <c r="K12" s="58">
        <v>11</v>
      </c>
      <c r="L12" s="58">
        <v>12</v>
      </c>
    </row>
    <row r="13" spans="1:62" ht="30" x14ac:dyDescent="0.25">
      <c r="A13" s="251" t="s">
        <v>34</v>
      </c>
      <c r="B13" s="60" t="s">
        <v>293</v>
      </c>
      <c r="C13" s="61">
        <v>6</v>
      </c>
      <c r="D13" s="62">
        <v>22592.91</v>
      </c>
      <c r="E13" s="62">
        <v>16285.5</v>
      </c>
      <c r="F13" s="62"/>
      <c r="G13" s="62">
        <v>6307.41</v>
      </c>
      <c r="H13" s="63"/>
      <c r="I13" s="62"/>
      <c r="J13" s="95">
        <f t="shared" ref="J13:J19" si="0">C13*D13*12</f>
        <v>1626689.52</v>
      </c>
      <c r="K13" s="64"/>
      <c r="L13" s="64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</row>
    <row r="14" spans="1:62" ht="63" customHeight="1" x14ac:dyDescent="0.25">
      <c r="A14" s="252"/>
      <c r="B14" s="60" t="s">
        <v>294</v>
      </c>
      <c r="C14" s="61">
        <v>2</v>
      </c>
      <c r="D14" s="62">
        <v>208.34</v>
      </c>
      <c r="E14" s="62"/>
      <c r="F14" s="62">
        <v>208.34</v>
      </c>
      <c r="G14" s="62"/>
      <c r="H14" s="63"/>
      <c r="I14" s="62"/>
      <c r="J14" s="95">
        <f t="shared" si="0"/>
        <v>5000.16</v>
      </c>
      <c r="K14" s="64"/>
      <c r="L14" s="64"/>
    </row>
    <row r="15" spans="1:62" ht="60" x14ac:dyDescent="0.25">
      <c r="A15" s="251" t="s">
        <v>35</v>
      </c>
      <c r="B15" s="60" t="s">
        <v>295</v>
      </c>
      <c r="C15" s="61">
        <v>9</v>
      </c>
      <c r="D15" s="62">
        <v>37770.93</v>
      </c>
      <c r="E15" s="62">
        <v>27415.7</v>
      </c>
      <c r="F15" s="62"/>
      <c r="G15" s="62">
        <v>10355.23</v>
      </c>
      <c r="H15" s="63"/>
      <c r="I15" s="62"/>
      <c r="J15" s="95">
        <f t="shared" si="0"/>
        <v>4079260.44</v>
      </c>
      <c r="K15" s="64"/>
      <c r="L15" s="64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</row>
    <row r="16" spans="1:62" ht="51" customHeight="1" x14ac:dyDescent="0.25">
      <c r="A16" s="252"/>
      <c r="B16" s="60" t="s">
        <v>296</v>
      </c>
      <c r="C16" s="61">
        <v>3</v>
      </c>
      <c r="D16" s="62">
        <v>693.07</v>
      </c>
      <c r="E16" s="62"/>
      <c r="F16" s="62">
        <v>693.07</v>
      </c>
      <c r="G16" s="62"/>
      <c r="H16" s="63"/>
      <c r="I16" s="62"/>
      <c r="J16" s="95">
        <f t="shared" si="0"/>
        <v>24950.52</v>
      </c>
      <c r="K16" s="64"/>
      <c r="L16" s="64"/>
    </row>
    <row r="17" spans="1:12" ht="45" x14ac:dyDescent="0.25">
      <c r="A17" s="251" t="s">
        <v>36</v>
      </c>
      <c r="B17" s="60" t="s">
        <v>297</v>
      </c>
      <c r="C17" s="61">
        <v>65</v>
      </c>
      <c r="D17" s="95">
        <v>46750.53</v>
      </c>
      <c r="E17" s="62">
        <v>19552.75</v>
      </c>
      <c r="F17" s="62">
        <v>1127.27</v>
      </c>
      <c r="G17" s="62">
        <v>26070.51</v>
      </c>
      <c r="H17" s="63"/>
      <c r="I17" s="62"/>
      <c r="J17" s="95">
        <f t="shared" si="0"/>
        <v>36465413.399999999</v>
      </c>
      <c r="K17" s="64"/>
      <c r="L17" s="64"/>
    </row>
    <row r="18" spans="1:12" ht="45" x14ac:dyDescent="0.25">
      <c r="A18" s="252"/>
      <c r="B18" s="60" t="s">
        <v>296</v>
      </c>
      <c r="C18" s="61">
        <v>5</v>
      </c>
      <c r="D18" s="95">
        <v>1166.67</v>
      </c>
      <c r="E18" s="62"/>
      <c r="F18" s="62">
        <v>1166.67</v>
      </c>
      <c r="G18" s="62"/>
      <c r="H18" s="63"/>
      <c r="I18" s="62"/>
      <c r="J18" s="95">
        <f t="shared" si="0"/>
        <v>70000.200000000012</v>
      </c>
      <c r="K18" s="64"/>
      <c r="L18" s="64"/>
    </row>
    <row r="19" spans="1:12" ht="30" x14ac:dyDescent="0.25">
      <c r="A19" s="251" t="s">
        <v>37</v>
      </c>
      <c r="B19" s="60" t="s">
        <v>298</v>
      </c>
      <c r="C19" s="61">
        <v>56</v>
      </c>
      <c r="D19" s="95">
        <v>29225.119999999999</v>
      </c>
      <c r="E19" s="62">
        <v>22169.78</v>
      </c>
      <c r="F19" s="62">
        <v>383.4</v>
      </c>
      <c r="G19" s="62">
        <v>6671.94</v>
      </c>
      <c r="H19" s="63"/>
      <c r="I19" s="62"/>
      <c r="J19" s="95">
        <f t="shared" si="0"/>
        <v>19639280.640000001</v>
      </c>
      <c r="K19" s="64"/>
      <c r="L19" s="64"/>
    </row>
    <row r="20" spans="1:12" ht="45" x14ac:dyDescent="0.25">
      <c r="A20" s="252"/>
      <c r="B20" s="60" t="s">
        <v>296</v>
      </c>
      <c r="C20" s="61">
        <v>5</v>
      </c>
      <c r="D20" s="95">
        <v>830</v>
      </c>
      <c r="E20" s="62"/>
      <c r="F20" s="62">
        <v>830</v>
      </c>
      <c r="G20" s="62"/>
      <c r="H20" s="63"/>
      <c r="I20" s="62"/>
      <c r="J20" s="95">
        <f t="shared" ref="J20:J26" si="1">C20*D20*12</f>
        <v>49800</v>
      </c>
      <c r="K20" s="64"/>
      <c r="L20" s="64"/>
    </row>
    <row r="21" spans="1:12" ht="45" x14ac:dyDescent="0.25">
      <c r="A21" s="251" t="s">
        <v>38</v>
      </c>
      <c r="B21" s="60" t="s">
        <v>299</v>
      </c>
      <c r="C21" s="61">
        <v>130</v>
      </c>
      <c r="D21" s="95">
        <v>59235.81</v>
      </c>
      <c r="E21" s="62">
        <v>34524.51</v>
      </c>
      <c r="F21" s="62">
        <v>6750.53</v>
      </c>
      <c r="G21" s="62">
        <v>17960.77</v>
      </c>
      <c r="H21" s="63"/>
      <c r="I21" s="62"/>
      <c r="J21" s="95">
        <f>C21*D21*12</f>
        <v>92407863.599999994</v>
      </c>
      <c r="K21" s="64"/>
      <c r="L21" s="64"/>
    </row>
    <row r="22" spans="1:12" ht="30" x14ac:dyDescent="0.25">
      <c r="A22" s="253"/>
      <c r="B22" s="60" t="s">
        <v>398</v>
      </c>
      <c r="C22" s="61"/>
      <c r="D22" s="95"/>
      <c r="E22" s="62"/>
      <c r="F22" s="62"/>
      <c r="G22" s="62"/>
      <c r="H22" s="63"/>
      <c r="I22" s="62"/>
      <c r="J22" s="95">
        <v>659126</v>
      </c>
      <c r="K22" s="64"/>
      <c r="L22" s="64"/>
    </row>
    <row r="23" spans="1:12" ht="43.5" customHeight="1" x14ac:dyDescent="0.25">
      <c r="A23" s="252"/>
      <c r="B23" s="60" t="s">
        <v>296</v>
      </c>
      <c r="C23" s="61">
        <v>9</v>
      </c>
      <c r="D23" s="62">
        <v>2870.37</v>
      </c>
      <c r="E23" s="62"/>
      <c r="F23" s="62">
        <v>2870.37</v>
      </c>
      <c r="G23" s="62"/>
      <c r="H23" s="63"/>
      <c r="I23" s="62"/>
      <c r="J23" s="95">
        <f t="shared" si="1"/>
        <v>309999.95999999996</v>
      </c>
      <c r="K23" s="64"/>
      <c r="L23" s="64"/>
    </row>
    <row r="24" spans="1:12" ht="30" x14ac:dyDescent="0.25">
      <c r="A24" s="254" t="s">
        <v>39</v>
      </c>
      <c r="B24" s="60" t="s">
        <v>300</v>
      </c>
      <c r="C24" s="61">
        <v>32</v>
      </c>
      <c r="D24" s="62">
        <v>51018.36</v>
      </c>
      <c r="E24" s="62">
        <v>36514.36</v>
      </c>
      <c r="F24" s="62"/>
      <c r="G24" s="62">
        <v>14504</v>
      </c>
      <c r="H24" s="63"/>
      <c r="I24" s="62"/>
      <c r="J24" s="95">
        <f>C24*D24*12</f>
        <v>19591050.240000002</v>
      </c>
      <c r="K24" s="64"/>
      <c r="L24" s="64"/>
    </row>
    <row r="25" spans="1:12" ht="30" x14ac:dyDescent="0.25">
      <c r="A25" s="255"/>
      <c r="B25" s="60" t="s">
        <v>398</v>
      </c>
      <c r="C25" s="61"/>
      <c r="D25" s="62"/>
      <c r="E25" s="62"/>
      <c r="F25" s="62"/>
      <c r="G25" s="62"/>
      <c r="H25" s="63"/>
      <c r="I25" s="62"/>
      <c r="J25" s="95">
        <v>206758</v>
      </c>
      <c r="K25" s="64"/>
      <c r="L25" s="64"/>
    </row>
    <row r="26" spans="1:12" ht="48" customHeight="1" x14ac:dyDescent="0.25">
      <c r="A26" s="256"/>
      <c r="B26" s="60" t="s">
        <v>296</v>
      </c>
      <c r="C26" s="61">
        <v>3</v>
      </c>
      <c r="D26" s="62">
        <v>2222.2199999999998</v>
      </c>
      <c r="E26" s="62"/>
      <c r="F26" s="62">
        <v>2222.2199999999998</v>
      </c>
      <c r="G26" s="62"/>
      <c r="H26" s="63"/>
      <c r="I26" s="62"/>
      <c r="J26" s="95">
        <f t="shared" si="1"/>
        <v>79999.92</v>
      </c>
      <c r="K26" s="64"/>
      <c r="L26" s="64"/>
    </row>
    <row r="27" spans="1:12" ht="27" customHeight="1" x14ac:dyDescent="0.25">
      <c r="A27" s="65" t="s">
        <v>41</v>
      </c>
      <c r="B27" s="60" t="s">
        <v>301</v>
      </c>
      <c r="C27" s="61">
        <v>106</v>
      </c>
      <c r="D27" s="62">
        <v>4972.49</v>
      </c>
      <c r="E27" s="62"/>
      <c r="F27" s="62">
        <v>4972.49</v>
      </c>
      <c r="G27" s="62"/>
      <c r="H27" s="63"/>
      <c r="I27" s="62"/>
      <c r="J27" s="95">
        <f>C27*D27*12</f>
        <v>6325007.2799999993</v>
      </c>
      <c r="K27" s="62"/>
      <c r="L27" s="64"/>
    </row>
    <row r="28" spans="1:12" x14ac:dyDescent="0.25">
      <c r="A28" s="270" t="s">
        <v>302</v>
      </c>
      <c r="B28" s="271"/>
      <c r="C28" s="58" t="s">
        <v>46</v>
      </c>
      <c r="D28" s="62"/>
      <c r="E28" s="58" t="s">
        <v>46</v>
      </c>
      <c r="F28" s="58" t="s">
        <v>46</v>
      </c>
      <c r="G28" s="58" t="s">
        <v>46</v>
      </c>
      <c r="H28" s="58" t="s">
        <v>46</v>
      </c>
      <c r="I28" s="58" t="s">
        <v>46</v>
      </c>
      <c r="J28" s="62">
        <f>SUM(J13:J27)</f>
        <v>181540199.88</v>
      </c>
      <c r="K28" s="62">
        <f>SUM(K27:K27)</f>
        <v>0</v>
      </c>
      <c r="L28" s="62">
        <f>SUM(L27:L27)</f>
        <v>0</v>
      </c>
    </row>
    <row r="30" spans="1:12" ht="31.5" customHeight="1" x14ac:dyDescent="0.25">
      <c r="A30" s="229" t="s">
        <v>303</v>
      </c>
      <c r="B30" s="229"/>
      <c r="C30" s="229"/>
      <c r="D30" s="229"/>
      <c r="E30" s="229"/>
      <c r="F30" s="229"/>
      <c r="G30" s="229"/>
      <c r="H30" s="229"/>
      <c r="I30" s="229"/>
      <c r="J30" s="229"/>
    </row>
    <row r="31" spans="1:12" x14ac:dyDescent="0.25">
      <c r="J31" s="66"/>
    </row>
    <row r="32" spans="1:12" s="59" customFormat="1" ht="49.5" customHeight="1" x14ac:dyDescent="0.25">
      <c r="A32" s="67" t="s">
        <v>280</v>
      </c>
      <c r="B32" s="230" t="s">
        <v>304</v>
      </c>
      <c r="C32" s="230"/>
      <c r="D32" s="230"/>
      <c r="E32" s="230"/>
      <c r="F32" s="230"/>
      <c r="G32" s="230"/>
      <c r="H32" s="230"/>
      <c r="I32" s="67" t="s">
        <v>305</v>
      </c>
      <c r="J32" s="67" t="s">
        <v>306</v>
      </c>
      <c r="K32" s="68"/>
    </row>
    <row r="33" spans="1:12" s="59" customFormat="1" x14ac:dyDescent="0.25">
      <c r="A33" s="69">
        <v>1</v>
      </c>
      <c r="B33" s="245">
        <v>2</v>
      </c>
      <c r="C33" s="246"/>
      <c r="D33" s="246"/>
      <c r="E33" s="246"/>
      <c r="F33" s="246"/>
      <c r="G33" s="246"/>
      <c r="H33" s="247"/>
      <c r="I33" s="69">
        <v>3</v>
      </c>
      <c r="J33" s="69">
        <v>4</v>
      </c>
    </row>
    <row r="34" spans="1:12" ht="15" customHeight="1" x14ac:dyDescent="0.25">
      <c r="A34" s="70" t="s">
        <v>34</v>
      </c>
      <c r="B34" s="223" t="s">
        <v>307</v>
      </c>
      <c r="C34" s="224"/>
      <c r="D34" s="224"/>
      <c r="E34" s="224"/>
      <c r="F34" s="224"/>
      <c r="G34" s="224"/>
      <c r="H34" s="225"/>
      <c r="I34" s="69" t="s">
        <v>46</v>
      </c>
      <c r="J34" s="71"/>
    </row>
    <row r="35" spans="1:12" x14ac:dyDescent="0.25">
      <c r="A35" s="263" t="s">
        <v>209</v>
      </c>
      <c r="B35" s="265" t="s">
        <v>70</v>
      </c>
      <c r="C35" s="266"/>
      <c r="D35" s="266"/>
      <c r="E35" s="266"/>
      <c r="F35" s="266"/>
      <c r="G35" s="266"/>
      <c r="H35" s="267"/>
      <c r="I35" s="268">
        <f>J13+J15+J17+J19+J21+J24+J27</f>
        <v>180134565.12</v>
      </c>
      <c r="J35" s="272">
        <f>I35*22/100</f>
        <v>39629604.326400004</v>
      </c>
    </row>
    <row r="36" spans="1:12" x14ac:dyDescent="0.25">
      <c r="A36" s="264"/>
      <c r="B36" s="274" t="s">
        <v>308</v>
      </c>
      <c r="C36" s="275"/>
      <c r="D36" s="275"/>
      <c r="E36" s="275"/>
      <c r="F36" s="275"/>
      <c r="G36" s="275"/>
      <c r="H36" s="276"/>
      <c r="I36" s="269"/>
      <c r="J36" s="273"/>
    </row>
    <row r="37" spans="1:12" x14ac:dyDescent="0.25">
      <c r="A37" s="70" t="s">
        <v>207</v>
      </c>
      <c r="B37" s="223" t="s">
        <v>309</v>
      </c>
      <c r="C37" s="224"/>
      <c r="D37" s="224"/>
      <c r="E37" s="224"/>
      <c r="F37" s="224"/>
      <c r="G37" s="224"/>
      <c r="H37" s="225"/>
      <c r="I37" s="72"/>
      <c r="J37" s="71"/>
    </row>
    <row r="38" spans="1:12" ht="15" customHeight="1" x14ac:dyDescent="0.25">
      <c r="A38" s="70" t="s">
        <v>211</v>
      </c>
      <c r="B38" s="223" t="s">
        <v>310</v>
      </c>
      <c r="C38" s="224"/>
      <c r="D38" s="224"/>
      <c r="E38" s="224"/>
      <c r="F38" s="224"/>
      <c r="G38" s="224"/>
      <c r="H38" s="225"/>
      <c r="I38" s="72"/>
      <c r="J38" s="71"/>
    </row>
    <row r="39" spans="1:12" ht="15" customHeight="1" x14ac:dyDescent="0.25">
      <c r="A39" s="70" t="s">
        <v>35</v>
      </c>
      <c r="B39" s="223" t="s">
        <v>311</v>
      </c>
      <c r="C39" s="224"/>
      <c r="D39" s="224"/>
      <c r="E39" s="224"/>
      <c r="F39" s="224"/>
      <c r="G39" s="224"/>
      <c r="H39" s="225"/>
      <c r="I39" s="69" t="s">
        <v>46</v>
      </c>
      <c r="J39" s="71"/>
    </row>
    <row r="40" spans="1:12" x14ac:dyDescent="0.25">
      <c r="A40" s="263" t="s">
        <v>226</v>
      </c>
      <c r="B40" s="265" t="s">
        <v>70</v>
      </c>
      <c r="C40" s="266"/>
      <c r="D40" s="266"/>
      <c r="E40" s="266"/>
      <c r="F40" s="266"/>
      <c r="G40" s="266"/>
      <c r="H40" s="267"/>
      <c r="I40" s="268">
        <f>I35</f>
        <v>180134565.12</v>
      </c>
      <c r="J40" s="272">
        <f>I40*2.9/100</f>
        <v>5223902.3884800002</v>
      </c>
    </row>
    <row r="41" spans="1:12" ht="15" customHeight="1" x14ac:dyDescent="0.25">
      <c r="A41" s="264"/>
      <c r="B41" s="274" t="s">
        <v>312</v>
      </c>
      <c r="C41" s="275"/>
      <c r="D41" s="275"/>
      <c r="E41" s="275"/>
      <c r="F41" s="275"/>
      <c r="G41" s="275"/>
      <c r="H41" s="276"/>
      <c r="I41" s="269"/>
      <c r="J41" s="273"/>
    </row>
    <row r="42" spans="1:12" ht="15" customHeight="1" x14ac:dyDescent="0.25">
      <c r="A42" s="70" t="s">
        <v>313</v>
      </c>
      <c r="B42" s="223" t="s">
        <v>314</v>
      </c>
      <c r="C42" s="224"/>
      <c r="D42" s="224"/>
      <c r="E42" s="224"/>
      <c r="F42" s="224"/>
      <c r="G42" s="224"/>
      <c r="H42" s="225"/>
      <c r="I42" s="72"/>
      <c r="J42" s="71"/>
    </row>
    <row r="43" spans="1:12" ht="15" customHeight="1" x14ac:dyDescent="0.25">
      <c r="A43" s="70" t="s">
        <v>315</v>
      </c>
      <c r="B43" s="223" t="s">
        <v>316</v>
      </c>
      <c r="C43" s="224"/>
      <c r="D43" s="224"/>
      <c r="E43" s="224"/>
      <c r="F43" s="224"/>
      <c r="G43" s="224"/>
      <c r="H43" s="225"/>
      <c r="I43" s="72">
        <f>I35</f>
        <v>180134565.12</v>
      </c>
      <c r="J43" s="71">
        <f>I43*0.2/100</f>
        <v>360269.13024000003</v>
      </c>
    </row>
    <row r="44" spans="1:12" ht="15" customHeight="1" x14ac:dyDescent="0.25">
      <c r="A44" s="70" t="s">
        <v>317</v>
      </c>
      <c r="B44" s="223" t="s">
        <v>318</v>
      </c>
      <c r="C44" s="224"/>
      <c r="D44" s="224"/>
      <c r="E44" s="224"/>
      <c r="F44" s="224"/>
      <c r="G44" s="224"/>
      <c r="H44" s="225"/>
      <c r="I44" s="72"/>
      <c r="J44" s="71"/>
    </row>
    <row r="45" spans="1:12" ht="15" customHeight="1" x14ac:dyDescent="0.25">
      <c r="A45" s="70" t="s">
        <v>319</v>
      </c>
      <c r="B45" s="223" t="s">
        <v>318</v>
      </c>
      <c r="C45" s="224"/>
      <c r="D45" s="224"/>
      <c r="E45" s="224"/>
      <c r="F45" s="224"/>
      <c r="G45" s="224"/>
      <c r="H45" s="225"/>
      <c r="I45" s="72"/>
      <c r="J45" s="71"/>
    </row>
    <row r="46" spans="1:12" ht="15" customHeight="1" x14ac:dyDescent="0.25">
      <c r="A46" s="70" t="s">
        <v>36</v>
      </c>
      <c r="B46" s="223" t="s">
        <v>320</v>
      </c>
      <c r="C46" s="224"/>
      <c r="D46" s="224"/>
      <c r="E46" s="224"/>
      <c r="F46" s="224"/>
      <c r="G46" s="224"/>
      <c r="H46" s="225"/>
      <c r="I46" s="72">
        <f>I35</f>
        <v>180134565.12</v>
      </c>
      <c r="J46" s="71">
        <f>I46*5.1/100</f>
        <v>9186862.8211199995</v>
      </c>
    </row>
    <row r="47" spans="1:12" x14ac:dyDescent="0.25">
      <c r="A47" s="70"/>
      <c r="B47" s="237" t="s">
        <v>302</v>
      </c>
      <c r="C47" s="238"/>
      <c r="D47" s="238"/>
      <c r="E47" s="238"/>
      <c r="F47" s="238"/>
      <c r="G47" s="238"/>
      <c r="H47" s="239"/>
      <c r="I47" s="69"/>
      <c r="J47" s="72">
        <f>SUM(J35:J46)</f>
        <v>54400638.666240007</v>
      </c>
      <c r="L47" s="66"/>
    </row>
    <row r="48" spans="1:12" x14ac:dyDescent="0.25">
      <c r="A48" s="70"/>
      <c r="B48" s="106"/>
      <c r="C48" s="107"/>
      <c r="D48" s="107"/>
      <c r="E48" s="107"/>
      <c r="F48" s="107"/>
      <c r="G48" s="107"/>
      <c r="H48" s="108"/>
      <c r="I48" s="105"/>
      <c r="J48" s="72">
        <v>-4.55</v>
      </c>
      <c r="L48" s="66"/>
    </row>
    <row r="49" spans="1:12" x14ac:dyDescent="0.25">
      <c r="A49" s="70"/>
      <c r="B49" s="237" t="s">
        <v>467</v>
      </c>
      <c r="C49" s="238"/>
      <c r="D49" s="238"/>
      <c r="E49" s="238"/>
      <c r="F49" s="238"/>
      <c r="G49" s="238"/>
      <c r="H49" s="239"/>
      <c r="I49" s="122"/>
      <c r="J49" s="72">
        <v>-1167.0899999999999</v>
      </c>
      <c r="L49" s="66"/>
    </row>
    <row r="50" spans="1:12" x14ac:dyDescent="0.25">
      <c r="A50" s="70"/>
      <c r="B50" s="237" t="s">
        <v>400</v>
      </c>
      <c r="C50" s="238"/>
      <c r="D50" s="238"/>
      <c r="E50" s="238"/>
      <c r="F50" s="238"/>
      <c r="G50" s="238"/>
      <c r="H50" s="239"/>
      <c r="I50" s="91"/>
      <c r="J50" s="72">
        <v>4981806</v>
      </c>
      <c r="L50" s="66"/>
    </row>
    <row r="51" spans="1:12" x14ac:dyDescent="0.25">
      <c r="A51" s="70"/>
      <c r="B51" s="237" t="s">
        <v>399</v>
      </c>
      <c r="C51" s="238"/>
      <c r="D51" s="238"/>
      <c r="E51" s="238"/>
      <c r="F51" s="238"/>
      <c r="G51" s="238"/>
      <c r="H51" s="239"/>
      <c r="I51" s="91"/>
      <c r="J51" s="72">
        <f>SUM(J47:J50)</f>
        <v>59381273.026240006</v>
      </c>
      <c r="L51" s="66"/>
    </row>
    <row r="52" spans="1:12" x14ac:dyDescent="0.25">
      <c r="A52" s="70"/>
      <c r="B52" s="237" t="s">
        <v>479</v>
      </c>
      <c r="C52" s="238"/>
      <c r="D52" s="238"/>
      <c r="E52" s="238"/>
      <c r="F52" s="238"/>
      <c r="G52" s="238"/>
      <c r="H52" s="239"/>
      <c r="I52" s="123"/>
      <c r="J52" s="72">
        <v>180000</v>
      </c>
      <c r="L52" s="66"/>
    </row>
    <row r="53" spans="1:12" ht="26.25" customHeight="1" x14ac:dyDescent="0.25">
      <c r="A53" s="250" t="s">
        <v>321</v>
      </c>
      <c r="B53" s="250"/>
      <c r="C53" s="250"/>
      <c r="D53" s="250"/>
      <c r="E53" s="250"/>
      <c r="F53" s="250"/>
      <c r="G53" s="250"/>
      <c r="H53" s="250"/>
      <c r="I53" s="250"/>
      <c r="J53" s="250"/>
      <c r="L53" s="66"/>
    </row>
    <row r="55" spans="1:12" x14ac:dyDescent="0.25">
      <c r="A55" s="240" t="s">
        <v>322</v>
      </c>
      <c r="B55" s="240"/>
      <c r="C55" s="240"/>
      <c r="D55" s="240"/>
      <c r="E55" s="240"/>
      <c r="F55" s="240"/>
      <c r="G55" s="240"/>
      <c r="H55" s="240"/>
      <c r="I55" s="240"/>
      <c r="J55" s="240"/>
    </row>
    <row r="56" spans="1:12" x14ac:dyDescent="0.25">
      <c r="A56" s="54" t="s">
        <v>275</v>
      </c>
      <c r="B56" s="54"/>
      <c r="C56" s="248"/>
      <c r="D56" s="248"/>
      <c r="E56" s="248"/>
      <c r="F56" s="248"/>
      <c r="G56" s="248"/>
      <c r="H56" s="248"/>
      <c r="I56" s="248"/>
      <c r="J56" s="248"/>
    </row>
    <row r="57" spans="1:12" x14ac:dyDescent="0.25">
      <c r="A57" s="55" t="s">
        <v>277</v>
      </c>
      <c r="B57" s="55"/>
      <c r="C57" s="55"/>
      <c r="D57" s="248" t="s">
        <v>278</v>
      </c>
      <c r="E57" s="248"/>
      <c r="F57" s="248"/>
      <c r="G57" s="248"/>
      <c r="H57" s="248"/>
      <c r="I57" s="248"/>
      <c r="J57" s="248"/>
    </row>
    <row r="59" spans="1:12" s="59" customFormat="1" ht="28.5" customHeight="1" x14ac:dyDescent="0.25">
      <c r="A59" s="67" t="s">
        <v>280</v>
      </c>
      <c r="B59" s="230" t="s">
        <v>19</v>
      </c>
      <c r="C59" s="230"/>
      <c r="D59" s="230"/>
      <c r="E59" s="230"/>
      <c r="F59" s="230"/>
      <c r="G59" s="230"/>
      <c r="H59" s="67" t="s">
        <v>323</v>
      </c>
      <c r="I59" s="67" t="s">
        <v>324</v>
      </c>
      <c r="J59" s="67" t="s">
        <v>325</v>
      </c>
    </row>
    <row r="60" spans="1:12" s="59" customFormat="1" x14ac:dyDescent="0.25">
      <c r="A60" s="69">
        <v>1</v>
      </c>
      <c r="B60" s="231">
        <v>2</v>
      </c>
      <c r="C60" s="231"/>
      <c r="D60" s="231"/>
      <c r="E60" s="231"/>
      <c r="F60" s="231"/>
      <c r="G60" s="231"/>
      <c r="H60" s="69">
        <v>3</v>
      </c>
      <c r="I60" s="69">
        <v>4</v>
      </c>
      <c r="J60" s="69">
        <v>5</v>
      </c>
    </row>
    <row r="61" spans="1:12" x14ac:dyDescent="0.25">
      <c r="A61" s="70" t="s">
        <v>34</v>
      </c>
      <c r="B61" s="232"/>
      <c r="C61" s="232"/>
      <c r="D61" s="232"/>
      <c r="E61" s="232"/>
      <c r="F61" s="232"/>
      <c r="G61" s="232"/>
      <c r="H61" s="71"/>
      <c r="I61" s="73"/>
      <c r="J61" s="71"/>
    </row>
    <row r="62" spans="1:12" x14ac:dyDescent="0.25">
      <c r="A62" s="74"/>
      <c r="B62" s="228" t="s">
        <v>302</v>
      </c>
      <c r="C62" s="228"/>
      <c r="D62" s="228"/>
      <c r="E62" s="228"/>
      <c r="F62" s="228"/>
      <c r="G62" s="228"/>
      <c r="H62" s="69" t="s">
        <v>46</v>
      </c>
      <c r="I62" s="69" t="s">
        <v>46</v>
      </c>
      <c r="J62" s="72">
        <v>0</v>
      </c>
    </row>
    <row r="63" spans="1:12" x14ac:dyDescent="0.25">
      <c r="A63" s="75"/>
      <c r="B63" s="76"/>
      <c r="C63" s="76"/>
      <c r="D63" s="76"/>
      <c r="E63" s="76"/>
      <c r="F63" s="76"/>
      <c r="G63" s="76"/>
      <c r="H63" s="77"/>
      <c r="I63" s="77"/>
      <c r="J63" s="78"/>
    </row>
    <row r="64" spans="1:12" x14ac:dyDescent="0.25">
      <c r="A64" s="79"/>
      <c r="B64" s="79"/>
      <c r="C64" s="79"/>
      <c r="D64" s="79"/>
      <c r="E64" s="79"/>
      <c r="F64" s="79"/>
      <c r="G64" s="79"/>
      <c r="H64" s="79"/>
      <c r="I64" s="79"/>
      <c r="J64" s="79"/>
    </row>
    <row r="65" spans="1:10" ht="18.75" customHeight="1" x14ac:dyDescent="0.25">
      <c r="A65" s="240" t="s">
        <v>326</v>
      </c>
      <c r="B65" s="240"/>
      <c r="C65" s="240"/>
      <c r="D65" s="240"/>
      <c r="E65" s="240"/>
      <c r="F65" s="240"/>
      <c r="G65" s="240"/>
      <c r="H65" s="240"/>
      <c r="I65" s="240"/>
      <c r="J65" s="240"/>
    </row>
    <row r="66" spans="1:10" x14ac:dyDescent="0.25">
      <c r="A66" s="54" t="s">
        <v>275</v>
      </c>
      <c r="B66" s="54"/>
      <c r="C66" s="248" t="s">
        <v>465</v>
      </c>
      <c r="D66" s="248"/>
      <c r="E66" s="248"/>
      <c r="F66" s="248"/>
      <c r="G66" s="248"/>
      <c r="H66" s="248"/>
      <c r="I66" s="248"/>
      <c r="J66" s="248"/>
    </row>
    <row r="67" spans="1:10" x14ac:dyDescent="0.25">
      <c r="A67" s="55" t="s">
        <v>277</v>
      </c>
      <c r="B67" s="55"/>
      <c r="C67" s="55"/>
      <c r="D67" s="248" t="s">
        <v>278</v>
      </c>
      <c r="E67" s="248"/>
      <c r="F67" s="248"/>
      <c r="G67" s="248"/>
      <c r="H67" s="248"/>
      <c r="I67" s="248"/>
      <c r="J67" s="248"/>
    </row>
    <row r="69" spans="1:10" ht="52.5" customHeight="1" x14ac:dyDescent="0.25">
      <c r="A69" s="67" t="s">
        <v>280</v>
      </c>
      <c r="B69" s="230" t="s">
        <v>247</v>
      </c>
      <c r="C69" s="230"/>
      <c r="D69" s="230"/>
      <c r="E69" s="230"/>
      <c r="F69" s="230"/>
      <c r="G69" s="230"/>
      <c r="H69" s="67" t="s">
        <v>327</v>
      </c>
      <c r="I69" s="67" t="s">
        <v>328</v>
      </c>
      <c r="J69" s="67" t="s">
        <v>329</v>
      </c>
    </row>
    <row r="70" spans="1:10" x14ac:dyDescent="0.25">
      <c r="A70" s="69">
        <v>1</v>
      </c>
      <c r="B70" s="231">
        <v>2</v>
      </c>
      <c r="C70" s="231"/>
      <c r="D70" s="231"/>
      <c r="E70" s="231"/>
      <c r="F70" s="231"/>
      <c r="G70" s="231"/>
      <c r="H70" s="69">
        <v>3</v>
      </c>
      <c r="I70" s="69">
        <v>4</v>
      </c>
      <c r="J70" s="69">
        <v>5</v>
      </c>
    </row>
    <row r="71" spans="1:10" ht="39.75" customHeight="1" x14ac:dyDescent="0.25">
      <c r="A71" s="70" t="s">
        <v>34</v>
      </c>
      <c r="B71" s="233" t="s">
        <v>330</v>
      </c>
      <c r="C71" s="234"/>
      <c r="D71" s="234"/>
      <c r="E71" s="234"/>
      <c r="F71" s="234"/>
      <c r="G71" s="235"/>
      <c r="H71" s="71">
        <v>997304090.90999997</v>
      </c>
      <c r="I71" s="71">
        <v>2.2000000000000002</v>
      </c>
      <c r="J71" s="71">
        <f>H71*I71/100</f>
        <v>21940690.000020005</v>
      </c>
    </row>
    <row r="72" spans="1:10" ht="24" customHeight="1" x14ac:dyDescent="0.25">
      <c r="A72" s="70" t="s">
        <v>35</v>
      </c>
      <c r="B72" s="233" t="s">
        <v>466</v>
      </c>
      <c r="C72" s="234"/>
      <c r="D72" s="234"/>
      <c r="E72" s="234"/>
      <c r="F72" s="234"/>
      <c r="G72" s="235"/>
      <c r="H72" s="71">
        <v>13730.47</v>
      </c>
      <c r="I72" s="71">
        <v>8.5</v>
      </c>
      <c r="J72" s="71">
        <v>1167.0899999999999</v>
      </c>
    </row>
    <row r="73" spans="1:10" x14ac:dyDescent="0.25">
      <c r="A73" s="74"/>
      <c r="B73" s="237" t="s">
        <v>302</v>
      </c>
      <c r="C73" s="238"/>
      <c r="D73" s="238"/>
      <c r="E73" s="238"/>
      <c r="F73" s="238"/>
      <c r="G73" s="239"/>
      <c r="H73" s="72"/>
      <c r="I73" s="69" t="s">
        <v>46</v>
      </c>
      <c r="J73" s="72">
        <f>SUM(J71:J72)</f>
        <v>21941857.090020005</v>
      </c>
    </row>
    <row r="74" spans="1:10" x14ac:dyDescent="0.25">
      <c r="A74" s="75"/>
      <c r="B74" s="76"/>
      <c r="C74" s="76"/>
      <c r="D74" s="76"/>
      <c r="E74" s="76"/>
      <c r="F74" s="76"/>
      <c r="G74" s="76"/>
      <c r="H74" s="78"/>
      <c r="I74" s="77"/>
      <c r="J74" s="78"/>
    </row>
    <row r="75" spans="1:10" x14ac:dyDescent="0.25">
      <c r="A75" s="75"/>
      <c r="B75" s="76"/>
      <c r="C75" s="76"/>
      <c r="D75" s="76"/>
      <c r="E75" s="76"/>
      <c r="F75" s="76"/>
      <c r="G75" s="76"/>
      <c r="H75" s="78"/>
      <c r="I75" s="77"/>
      <c r="J75" s="78"/>
    </row>
    <row r="76" spans="1:10" x14ac:dyDescent="0.25">
      <c r="A76" s="75"/>
      <c r="B76" s="76"/>
      <c r="C76" s="76"/>
      <c r="D76" s="76"/>
      <c r="E76" s="76"/>
      <c r="F76" s="76"/>
      <c r="G76" s="76"/>
      <c r="H76" s="78"/>
      <c r="I76" s="77"/>
      <c r="J76" s="78"/>
    </row>
    <row r="77" spans="1:10" x14ac:dyDescent="0.25">
      <c r="A77" s="75"/>
      <c r="B77" s="76"/>
      <c r="C77" s="76"/>
      <c r="D77" s="76"/>
      <c r="E77" s="76"/>
      <c r="F77" s="76"/>
      <c r="G77" s="76"/>
      <c r="H77" s="78"/>
      <c r="I77" s="77"/>
      <c r="J77" s="78"/>
    </row>
    <row r="78" spans="1:10" x14ac:dyDescent="0.25">
      <c r="A78" s="75"/>
      <c r="B78" s="76"/>
      <c r="C78" s="76"/>
      <c r="D78" s="76"/>
      <c r="E78" s="76"/>
      <c r="F78" s="76"/>
      <c r="G78" s="76"/>
      <c r="H78" s="78"/>
      <c r="I78" s="77"/>
      <c r="J78" s="78"/>
    </row>
    <row r="80" spans="1:10" x14ac:dyDescent="0.25">
      <c r="A80" s="240" t="s">
        <v>331</v>
      </c>
      <c r="B80" s="240"/>
      <c r="C80" s="240"/>
      <c r="D80" s="240"/>
      <c r="E80" s="240"/>
      <c r="F80" s="240"/>
      <c r="G80" s="240"/>
      <c r="H80" s="240"/>
      <c r="I80" s="240"/>
      <c r="J80" s="240"/>
    </row>
    <row r="81" spans="1:10" x14ac:dyDescent="0.25">
      <c r="A81" s="54" t="s">
        <v>275</v>
      </c>
      <c r="B81" s="54"/>
      <c r="C81" s="249"/>
      <c r="D81" s="249"/>
      <c r="E81" s="249"/>
      <c r="F81" s="249"/>
      <c r="G81" s="249"/>
      <c r="H81" s="249"/>
      <c r="I81" s="249"/>
      <c r="J81" s="249"/>
    </row>
    <row r="82" spans="1:10" x14ac:dyDescent="0.25">
      <c r="A82" s="55" t="s">
        <v>277</v>
      </c>
      <c r="B82" s="55"/>
      <c r="C82" s="55"/>
      <c r="D82" s="249"/>
      <c r="E82" s="249"/>
      <c r="F82" s="249"/>
      <c r="G82" s="249"/>
      <c r="H82" s="249"/>
      <c r="I82" s="249"/>
      <c r="J82" s="249"/>
    </row>
    <row r="84" spans="1:10" s="59" customFormat="1" ht="30" customHeight="1" x14ac:dyDescent="0.25">
      <c r="A84" s="67" t="s">
        <v>280</v>
      </c>
      <c r="B84" s="230" t="s">
        <v>19</v>
      </c>
      <c r="C84" s="230"/>
      <c r="D84" s="230"/>
      <c r="E84" s="230"/>
      <c r="F84" s="230"/>
      <c r="G84" s="230"/>
      <c r="H84" s="67" t="s">
        <v>323</v>
      </c>
      <c r="I84" s="67" t="s">
        <v>324</v>
      </c>
      <c r="J84" s="67" t="s">
        <v>325</v>
      </c>
    </row>
    <row r="85" spans="1:10" s="59" customFormat="1" x14ac:dyDescent="0.25">
      <c r="A85" s="69">
        <v>1</v>
      </c>
      <c r="B85" s="231">
        <v>2</v>
      </c>
      <c r="C85" s="231"/>
      <c r="D85" s="231"/>
      <c r="E85" s="231"/>
      <c r="F85" s="231"/>
      <c r="G85" s="231"/>
      <c r="H85" s="69">
        <v>3</v>
      </c>
      <c r="I85" s="69">
        <v>4</v>
      </c>
      <c r="J85" s="69">
        <v>5</v>
      </c>
    </row>
    <row r="86" spans="1:10" x14ac:dyDescent="0.25">
      <c r="A86" s="80"/>
      <c r="B86" s="232"/>
      <c r="C86" s="232"/>
      <c r="D86" s="232"/>
      <c r="E86" s="232"/>
      <c r="F86" s="232"/>
      <c r="G86" s="232"/>
      <c r="H86" s="71"/>
      <c r="I86" s="71"/>
      <c r="J86" s="71"/>
    </row>
    <row r="87" spans="1:10" x14ac:dyDescent="0.25">
      <c r="A87" s="74"/>
      <c r="B87" s="228" t="s">
        <v>302</v>
      </c>
      <c r="C87" s="228"/>
      <c r="D87" s="228"/>
      <c r="E87" s="228"/>
      <c r="F87" s="228"/>
      <c r="G87" s="228"/>
      <c r="H87" s="69" t="s">
        <v>46</v>
      </c>
      <c r="I87" s="69" t="s">
        <v>46</v>
      </c>
      <c r="J87" s="72"/>
    </row>
    <row r="89" spans="1:10" ht="15" customHeight="1" x14ac:dyDescent="0.25">
      <c r="A89" s="229" t="s">
        <v>332</v>
      </c>
      <c r="B89" s="229"/>
      <c r="C89" s="229"/>
      <c r="D89" s="229"/>
      <c r="E89" s="229"/>
      <c r="F89" s="229"/>
      <c r="G89" s="229"/>
      <c r="H89" s="229"/>
      <c r="I89" s="229"/>
      <c r="J89" s="229"/>
    </row>
    <row r="90" spans="1:10" x14ac:dyDescent="0.25">
      <c r="A90" s="54" t="s">
        <v>275</v>
      </c>
      <c r="B90" s="54"/>
      <c r="C90" s="248"/>
      <c r="D90" s="248"/>
      <c r="E90" s="248"/>
      <c r="F90" s="248"/>
      <c r="G90" s="248"/>
      <c r="H90" s="248"/>
      <c r="I90" s="248"/>
      <c r="J90" s="248"/>
    </row>
    <row r="91" spans="1:10" x14ac:dyDescent="0.25">
      <c r="A91" s="55" t="s">
        <v>277</v>
      </c>
      <c r="B91" s="55"/>
      <c r="C91" s="55"/>
      <c r="D91" s="248" t="s">
        <v>278</v>
      </c>
      <c r="E91" s="248"/>
      <c r="F91" s="248"/>
      <c r="G91" s="248"/>
      <c r="H91" s="248"/>
      <c r="I91" s="248"/>
      <c r="J91" s="248"/>
    </row>
    <row r="93" spans="1:10" s="59" customFormat="1" ht="29.25" customHeight="1" x14ac:dyDescent="0.25">
      <c r="A93" s="67" t="s">
        <v>280</v>
      </c>
      <c r="B93" s="230" t="s">
        <v>19</v>
      </c>
      <c r="C93" s="230"/>
      <c r="D93" s="230"/>
      <c r="E93" s="230"/>
      <c r="F93" s="230"/>
      <c r="G93" s="230"/>
      <c r="H93" s="67" t="s">
        <v>323</v>
      </c>
      <c r="I93" s="67" t="s">
        <v>324</v>
      </c>
      <c r="J93" s="67" t="s">
        <v>325</v>
      </c>
    </row>
    <row r="94" spans="1:10" s="59" customFormat="1" x14ac:dyDescent="0.25">
      <c r="A94" s="69">
        <v>1</v>
      </c>
      <c r="B94" s="231">
        <v>2</v>
      </c>
      <c r="C94" s="231"/>
      <c r="D94" s="231"/>
      <c r="E94" s="231"/>
      <c r="F94" s="231"/>
      <c r="G94" s="231"/>
      <c r="H94" s="69">
        <v>3</v>
      </c>
      <c r="I94" s="69">
        <v>4</v>
      </c>
      <c r="J94" s="69">
        <v>5</v>
      </c>
    </row>
    <row r="95" spans="1:10" x14ac:dyDescent="0.25">
      <c r="A95" s="74"/>
      <c r="B95" s="237" t="s">
        <v>302</v>
      </c>
      <c r="C95" s="238"/>
      <c r="D95" s="238"/>
      <c r="E95" s="238"/>
      <c r="F95" s="238"/>
      <c r="G95" s="239"/>
      <c r="H95" s="69" t="s">
        <v>46</v>
      </c>
      <c r="I95" s="69" t="s">
        <v>46</v>
      </c>
      <c r="J95" s="72"/>
    </row>
    <row r="97" spans="1:11" x14ac:dyDescent="0.25">
      <c r="A97" s="240" t="s">
        <v>333</v>
      </c>
      <c r="B97" s="240"/>
      <c r="C97" s="240"/>
      <c r="D97" s="240"/>
      <c r="E97" s="240"/>
      <c r="F97" s="240"/>
      <c r="G97" s="240"/>
      <c r="H97" s="240"/>
      <c r="I97" s="240"/>
      <c r="J97" s="240"/>
    </row>
    <row r="98" spans="1:11" x14ac:dyDescent="0.25">
      <c r="A98" s="54" t="s">
        <v>275</v>
      </c>
      <c r="B98" s="54"/>
      <c r="C98" s="248" t="s">
        <v>334</v>
      </c>
      <c r="D98" s="248"/>
      <c r="E98" s="248"/>
      <c r="F98" s="248"/>
      <c r="G98" s="248"/>
      <c r="H98" s="248"/>
      <c r="I98" s="248"/>
      <c r="J98" s="248"/>
    </row>
    <row r="99" spans="1:11" x14ac:dyDescent="0.25">
      <c r="A99" s="55" t="s">
        <v>277</v>
      </c>
      <c r="B99" s="55"/>
      <c r="C99" s="55"/>
      <c r="D99" s="248" t="s">
        <v>278</v>
      </c>
      <c r="E99" s="248"/>
      <c r="F99" s="248"/>
      <c r="G99" s="248"/>
      <c r="H99" s="248"/>
      <c r="I99" s="248"/>
      <c r="J99" s="248"/>
    </row>
    <row r="101" spans="1:11" x14ac:dyDescent="0.25">
      <c r="A101" s="240" t="s">
        <v>335</v>
      </c>
      <c r="B101" s="240"/>
      <c r="C101" s="240"/>
      <c r="D101" s="240"/>
      <c r="E101" s="240"/>
      <c r="F101" s="240"/>
      <c r="G101" s="240"/>
      <c r="H101" s="240"/>
      <c r="I101" s="240"/>
      <c r="J101" s="240"/>
    </row>
    <row r="103" spans="1:11" s="59" customFormat="1" ht="39" customHeight="1" x14ac:dyDescent="0.25">
      <c r="A103" s="67" t="s">
        <v>280</v>
      </c>
      <c r="B103" s="230" t="s">
        <v>336</v>
      </c>
      <c r="C103" s="230"/>
      <c r="D103" s="230"/>
      <c r="E103" s="230"/>
      <c r="F103" s="230"/>
      <c r="G103" s="67" t="s">
        <v>337</v>
      </c>
      <c r="H103" s="67" t="s">
        <v>338</v>
      </c>
      <c r="I103" s="67" t="s">
        <v>339</v>
      </c>
      <c r="J103" s="67" t="s">
        <v>340</v>
      </c>
    </row>
    <row r="104" spans="1:11" s="59" customFormat="1" x14ac:dyDescent="0.25">
      <c r="A104" s="69">
        <v>1</v>
      </c>
      <c r="B104" s="231">
        <v>2</v>
      </c>
      <c r="C104" s="231"/>
      <c r="D104" s="231"/>
      <c r="E104" s="231"/>
      <c r="F104" s="231"/>
      <c r="G104" s="69">
        <v>3</v>
      </c>
      <c r="H104" s="69">
        <v>4</v>
      </c>
      <c r="I104" s="69">
        <v>5</v>
      </c>
      <c r="J104" s="69">
        <v>6</v>
      </c>
    </row>
    <row r="105" spans="1:11" x14ac:dyDescent="0.25">
      <c r="A105" s="70" t="s">
        <v>34</v>
      </c>
      <c r="B105" s="233" t="s">
        <v>341</v>
      </c>
      <c r="C105" s="234"/>
      <c r="D105" s="234"/>
      <c r="E105" s="234"/>
      <c r="F105" s="235"/>
      <c r="G105" s="81">
        <v>12</v>
      </c>
      <c r="H105" s="82">
        <v>11</v>
      </c>
      <c r="I105" s="71">
        <v>108.2</v>
      </c>
      <c r="J105" s="71">
        <f>G105*H105*I105</f>
        <v>14282.4</v>
      </c>
    </row>
    <row r="106" spans="1:11" x14ac:dyDescent="0.25">
      <c r="A106" s="70" t="s">
        <v>35</v>
      </c>
      <c r="B106" s="233" t="s">
        <v>342</v>
      </c>
      <c r="C106" s="234"/>
      <c r="D106" s="234"/>
      <c r="E106" s="234"/>
      <c r="F106" s="235"/>
      <c r="G106" s="81">
        <v>2</v>
      </c>
      <c r="H106" s="82">
        <v>11</v>
      </c>
      <c r="I106" s="71">
        <v>13604.63</v>
      </c>
      <c r="J106" s="71">
        <f>G106*H106*I106-0.02</f>
        <v>299301.83999999997</v>
      </c>
    </row>
    <row r="107" spans="1:11" x14ac:dyDescent="0.25">
      <c r="A107" s="70" t="s">
        <v>36</v>
      </c>
      <c r="B107" s="233" t="s">
        <v>343</v>
      </c>
      <c r="C107" s="234"/>
      <c r="D107" s="234"/>
      <c r="E107" s="234"/>
      <c r="F107" s="235"/>
      <c r="G107" s="81">
        <v>12</v>
      </c>
      <c r="H107" s="82">
        <v>11</v>
      </c>
      <c r="I107" s="71">
        <v>1056.18</v>
      </c>
      <c r="J107" s="71">
        <f t="shared" ref="J107" si="2">G107*H107*I107</f>
        <v>139415.76</v>
      </c>
    </row>
    <row r="108" spans="1:11" x14ac:dyDescent="0.25">
      <c r="A108" s="70" t="s">
        <v>37</v>
      </c>
      <c r="B108" s="233" t="s">
        <v>434</v>
      </c>
      <c r="C108" s="234"/>
      <c r="D108" s="234"/>
      <c r="E108" s="234"/>
      <c r="F108" s="235"/>
      <c r="G108" s="81">
        <v>1</v>
      </c>
      <c r="H108" s="82">
        <v>12</v>
      </c>
      <c r="I108" s="71">
        <v>3000</v>
      </c>
      <c r="J108" s="71">
        <v>36000</v>
      </c>
    </row>
    <row r="109" spans="1:11" x14ac:dyDescent="0.25">
      <c r="A109" s="74"/>
      <c r="B109" s="237" t="s">
        <v>344</v>
      </c>
      <c r="C109" s="238"/>
      <c r="D109" s="238"/>
      <c r="E109" s="238"/>
      <c r="F109" s="239"/>
      <c r="G109" s="69" t="s">
        <v>46</v>
      </c>
      <c r="H109" s="69" t="s">
        <v>46</v>
      </c>
      <c r="I109" s="69" t="s">
        <v>46</v>
      </c>
      <c r="J109" s="72">
        <f>SUM(J105:J108)</f>
        <v>489000</v>
      </c>
      <c r="K109" s="101"/>
    </row>
    <row r="111" spans="1:11" x14ac:dyDescent="0.25">
      <c r="A111" s="240" t="s">
        <v>345</v>
      </c>
      <c r="B111" s="240"/>
      <c r="C111" s="240"/>
      <c r="D111" s="240"/>
      <c r="E111" s="240"/>
      <c r="F111" s="240"/>
      <c r="G111" s="240"/>
      <c r="H111" s="240"/>
      <c r="I111" s="240"/>
      <c r="J111" s="240"/>
    </row>
    <row r="113" spans="1:10" s="59" customFormat="1" ht="40.5" customHeight="1" x14ac:dyDescent="0.25">
      <c r="A113" s="67" t="s">
        <v>280</v>
      </c>
      <c r="B113" s="230" t="s">
        <v>336</v>
      </c>
      <c r="C113" s="230"/>
      <c r="D113" s="230"/>
      <c r="E113" s="230"/>
      <c r="F113" s="230"/>
      <c r="G113" s="67" t="s">
        <v>346</v>
      </c>
      <c r="H113" s="67" t="s">
        <v>347</v>
      </c>
      <c r="I113" s="67" t="s">
        <v>348</v>
      </c>
      <c r="J113" s="67" t="s">
        <v>349</v>
      </c>
    </row>
    <row r="114" spans="1:10" s="59" customFormat="1" x14ac:dyDescent="0.25">
      <c r="A114" s="69">
        <v>1</v>
      </c>
      <c r="B114" s="231">
        <v>2</v>
      </c>
      <c r="C114" s="231"/>
      <c r="D114" s="231"/>
      <c r="E114" s="231"/>
      <c r="F114" s="231"/>
      <c r="G114" s="69">
        <v>3</v>
      </c>
      <c r="H114" s="69">
        <v>4</v>
      </c>
      <c r="I114" s="69">
        <v>5</v>
      </c>
      <c r="J114" s="69">
        <v>6</v>
      </c>
    </row>
    <row r="115" spans="1:10" x14ac:dyDescent="0.25">
      <c r="A115" s="70" t="s">
        <v>34</v>
      </c>
      <c r="B115" s="223" t="s">
        <v>350</v>
      </c>
      <c r="C115" s="224"/>
      <c r="D115" s="224"/>
      <c r="E115" s="224"/>
      <c r="F115" s="225"/>
      <c r="G115" s="72">
        <v>1006260</v>
      </c>
      <c r="H115" s="71">
        <v>12</v>
      </c>
      <c r="I115" s="83"/>
      <c r="J115" s="71">
        <v>12075120</v>
      </c>
    </row>
    <row r="116" spans="1:10" x14ac:dyDescent="0.25">
      <c r="A116" s="70" t="s">
        <v>35</v>
      </c>
      <c r="B116" s="223" t="s">
        <v>351</v>
      </c>
      <c r="C116" s="224"/>
      <c r="D116" s="224"/>
      <c r="E116" s="224"/>
      <c r="F116" s="225"/>
      <c r="G116" s="72">
        <v>4916.1000000000004</v>
      </c>
      <c r="H116" s="71">
        <v>1744.35</v>
      </c>
      <c r="I116" s="83"/>
      <c r="J116" s="97">
        <v>8575399.0299999993</v>
      </c>
    </row>
    <row r="117" spans="1:10" x14ac:dyDescent="0.25">
      <c r="A117" s="70" t="s">
        <v>36</v>
      </c>
      <c r="B117" s="223" t="s">
        <v>397</v>
      </c>
      <c r="C117" s="224"/>
      <c r="D117" s="224"/>
      <c r="E117" s="224"/>
      <c r="F117" s="225"/>
      <c r="G117" s="72">
        <v>22000</v>
      </c>
      <c r="H117" s="71">
        <v>50</v>
      </c>
      <c r="I117" s="83"/>
      <c r="J117" s="71">
        <v>1100000</v>
      </c>
    </row>
    <row r="118" spans="1:10" x14ac:dyDescent="0.25">
      <c r="A118" s="70" t="s">
        <v>38</v>
      </c>
      <c r="B118" s="223" t="s">
        <v>352</v>
      </c>
      <c r="C118" s="224"/>
      <c r="D118" s="224"/>
      <c r="E118" s="224"/>
      <c r="F118" s="225"/>
      <c r="G118" s="72">
        <v>1000</v>
      </c>
      <c r="H118" s="71">
        <v>740</v>
      </c>
      <c r="I118" s="83"/>
      <c r="J118" s="71">
        <v>740000</v>
      </c>
    </row>
    <row r="119" spans="1:10" x14ac:dyDescent="0.25">
      <c r="A119" s="70"/>
      <c r="B119" s="126"/>
      <c r="C119" s="127"/>
      <c r="D119" s="127"/>
      <c r="E119" s="127"/>
      <c r="F119" s="128"/>
      <c r="G119" s="72"/>
      <c r="H119" s="71"/>
      <c r="I119" s="83"/>
      <c r="J119" s="71">
        <v>0.97</v>
      </c>
    </row>
    <row r="120" spans="1:10" x14ac:dyDescent="0.25">
      <c r="A120" s="74"/>
      <c r="B120" s="237" t="s">
        <v>302</v>
      </c>
      <c r="C120" s="238"/>
      <c r="D120" s="238"/>
      <c r="E120" s="238"/>
      <c r="F120" s="239"/>
      <c r="G120" s="69" t="s">
        <v>46</v>
      </c>
      <c r="H120" s="69" t="s">
        <v>46</v>
      </c>
      <c r="I120" s="69" t="s">
        <v>46</v>
      </c>
      <c r="J120" s="72">
        <f>SUM(J115:J119)</f>
        <v>22490520</v>
      </c>
    </row>
    <row r="122" spans="1:10" x14ac:dyDescent="0.25">
      <c r="A122" s="240" t="s">
        <v>353</v>
      </c>
      <c r="B122" s="240"/>
      <c r="C122" s="240"/>
      <c r="D122" s="240"/>
      <c r="E122" s="240"/>
      <c r="F122" s="240"/>
      <c r="G122" s="240"/>
      <c r="H122" s="240"/>
      <c r="I122" s="240"/>
      <c r="J122" s="240"/>
    </row>
    <row r="124" spans="1:10" s="59" customFormat="1" ht="39" customHeight="1" x14ac:dyDescent="0.25">
      <c r="A124" s="84" t="s">
        <v>280</v>
      </c>
      <c r="B124" s="242" t="s">
        <v>336</v>
      </c>
      <c r="C124" s="243"/>
      <c r="D124" s="243"/>
      <c r="E124" s="243"/>
      <c r="F124" s="243"/>
      <c r="G124" s="244"/>
      <c r="H124" s="84" t="s">
        <v>354</v>
      </c>
      <c r="I124" s="84" t="s">
        <v>355</v>
      </c>
      <c r="J124" s="67" t="s">
        <v>356</v>
      </c>
    </row>
    <row r="125" spans="1:10" s="59" customFormat="1" x14ac:dyDescent="0.25">
      <c r="A125" s="69">
        <v>1</v>
      </c>
      <c r="B125" s="245">
        <v>2</v>
      </c>
      <c r="C125" s="246"/>
      <c r="D125" s="246"/>
      <c r="E125" s="246"/>
      <c r="F125" s="246"/>
      <c r="G125" s="247"/>
      <c r="H125" s="69">
        <v>3</v>
      </c>
      <c r="I125" s="69">
        <v>4</v>
      </c>
      <c r="J125" s="69">
        <v>5</v>
      </c>
    </row>
    <row r="126" spans="1:10" x14ac:dyDescent="0.25">
      <c r="A126" s="70" t="s">
        <v>34</v>
      </c>
      <c r="B126" s="233" t="s">
        <v>357</v>
      </c>
      <c r="C126" s="234"/>
      <c r="D126" s="234"/>
      <c r="E126" s="234"/>
      <c r="F126" s="234"/>
      <c r="G126" s="235"/>
      <c r="H126" s="81">
        <v>6</v>
      </c>
      <c r="I126" s="81">
        <v>28</v>
      </c>
      <c r="J126" s="72">
        <v>7968604.0199999996</v>
      </c>
    </row>
    <row r="127" spans="1:10" x14ac:dyDescent="0.25">
      <c r="A127" s="70" t="s">
        <v>35</v>
      </c>
      <c r="B127" s="223" t="s">
        <v>358</v>
      </c>
      <c r="C127" s="224"/>
      <c r="D127" s="224"/>
      <c r="E127" s="224"/>
      <c r="F127" s="224"/>
      <c r="G127" s="225"/>
      <c r="H127" s="81">
        <v>2</v>
      </c>
      <c r="I127" s="81">
        <v>1</v>
      </c>
      <c r="J127" s="72">
        <v>12546262.48</v>
      </c>
    </row>
    <row r="128" spans="1:10" x14ac:dyDescent="0.25">
      <c r="A128" s="70" t="s">
        <v>36</v>
      </c>
      <c r="B128" s="223" t="s">
        <v>482</v>
      </c>
      <c r="C128" s="224"/>
      <c r="D128" s="224"/>
      <c r="E128" s="224"/>
      <c r="F128" s="224"/>
      <c r="G128" s="225"/>
      <c r="H128" s="81">
        <v>1</v>
      </c>
      <c r="I128" s="81">
        <v>1</v>
      </c>
      <c r="J128" s="72">
        <v>6240790</v>
      </c>
    </row>
    <row r="129" spans="1:12" x14ac:dyDescent="0.25">
      <c r="A129" s="70" t="s">
        <v>37</v>
      </c>
      <c r="B129" s="223" t="s">
        <v>359</v>
      </c>
      <c r="C129" s="224"/>
      <c r="D129" s="224"/>
      <c r="E129" s="224"/>
      <c r="F129" s="224"/>
      <c r="G129" s="225"/>
      <c r="H129" s="81">
        <v>1</v>
      </c>
      <c r="I129" s="81">
        <v>1</v>
      </c>
      <c r="J129" s="72">
        <v>282104.88</v>
      </c>
    </row>
    <row r="130" spans="1:12" x14ac:dyDescent="0.25">
      <c r="A130" s="74"/>
      <c r="B130" s="237" t="s">
        <v>302</v>
      </c>
      <c r="C130" s="238"/>
      <c r="D130" s="238"/>
      <c r="E130" s="238"/>
      <c r="F130" s="238"/>
      <c r="G130" s="239"/>
      <c r="H130" s="69" t="s">
        <v>46</v>
      </c>
      <c r="I130" s="69" t="s">
        <v>46</v>
      </c>
      <c r="J130" s="72">
        <f>SUM(J126:J129)</f>
        <v>27037761.379999999</v>
      </c>
    </row>
    <row r="132" spans="1:12" x14ac:dyDescent="0.25">
      <c r="A132" s="240" t="s">
        <v>360</v>
      </c>
      <c r="B132" s="240"/>
      <c r="C132" s="240"/>
      <c r="D132" s="240"/>
      <c r="E132" s="240"/>
      <c r="F132" s="240"/>
      <c r="G132" s="240"/>
      <c r="H132" s="240"/>
      <c r="I132" s="240"/>
      <c r="J132" s="240"/>
    </row>
    <row r="134" spans="1:12" s="59" customFormat="1" ht="27" customHeight="1" x14ac:dyDescent="0.25">
      <c r="A134" s="67" t="s">
        <v>280</v>
      </c>
      <c r="B134" s="230" t="s">
        <v>336</v>
      </c>
      <c r="C134" s="230"/>
      <c r="D134" s="230"/>
      <c r="E134" s="230"/>
      <c r="F134" s="230"/>
      <c r="G134" s="230"/>
      <c r="H134" s="230"/>
      <c r="I134" s="67" t="s">
        <v>361</v>
      </c>
      <c r="J134" s="67" t="s">
        <v>362</v>
      </c>
    </row>
    <row r="135" spans="1:12" s="59" customFormat="1" x14ac:dyDescent="0.25">
      <c r="A135" s="69">
        <v>1</v>
      </c>
      <c r="B135" s="231">
        <v>2</v>
      </c>
      <c r="C135" s="231"/>
      <c r="D135" s="231"/>
      <c r="E135" s="231"/>
      <c r="F135" s="231"/>
      <c r="G135" s="231"/>
      <c r="H135" s="231"/>
      <c r="I135" s="69">
        <v>3</v>
      </c>
      <c r="J135" s="69">
        <v>4</v>
      </c>
    </row>
    <row r="136" spans="1:12" ht="24" customHeight="1" x14ac:dyDescent="0.25">
      <c r="A136" s="70" t="s">
        <v>34</v>
      </c>
      <c r="B136" s="241" t="s">
        <v>363</v>
      </c>
      <c r="C136" s="241"/>
      <c r="D136" s="241"/>
      <c r="E136" s="241"/>
      <c r="F136" s="241"/>
      <c r="G136" s="241"/>
      <c r="H136" s="241"/>
      <c r="I136" s="81">
        <v>15</v>
      </c>
      <c r="J136" s="72">
        <v>2497332.7000000002</v>
      </c>
      <c r="L136" s="66"/>
    </row>
    <row r="137" spans="1:12" x14ac:dyDescent="0.25">
      <c r="A137" s="70" t="s">
        <v>35</v>
      </c>
      <c r="B137" s="233" t="s">
        <v>364</v>
      </c>
      <c r="C137" s="234"/>
      <c r="D137" s="234"/>
      <c r="E137" s="234"/>
      <c r="F137" s="234"/>
      <c r="G137" s="234"/>
      <c r="H137" s="235"/>
      <c r="I137" s="81">
        <v>1</v>
      </c>
      <c r="J137" s="72">
        <v>11405350</v>
      </c>
    </row>
    <row r="138" spans="1:12" x14ac:dyDescent="0.25">
      <c r="A138" s="70" t="s">
        <v>36</v>
      </c>
      <c r="B138" s="233" t="s">
        <v>365</v>
      </c>
      <c r="C138" s="234"/>
      <c r="D138" s="234"/>
      <c r="E138" s="234"/>
      <c r="F138" s="234"/>
      <c r="G138" s="234"/>
      <c r="H138" s="235"/>
      <c r="I138" s="81">
        <v>1</v>
      </c>
      <c r="J138" s="72">
        <v>5252390</v>
      </c>
    </row>
    <row r="139" spans="1:12" x14ac:dyDescent="0.25">
      <c r="A139" s="70" t="s">
        <v>37</v>
      </c>
      <c r="B139" s="232" t="s">
        <v>366</v>
      </c>
      <c r="C139" s="232"/>
      <c r="D139" s="232"/>
      <c r="E139" s="232"/>
      <c r="F139" s="232"/>
      <c r="G139" s="232"/>
      <c r="H139" s="232"/>
      <c r="I139" s="81">
        <v>1</v>
      </c>
      <c r="J139" s="72">
        <v>27853745</v>
      </c>
    </row>
    <row r="140" spans="1:12" x14ac:dyDescent="0.25">
      <c r="A140" s="70" t="s">
        <v>39</v>
      </c>
      <c r="B140" s="223" t="s">
        <v>367</v>
      </c>
      <c r="C140" s="224"/>
      <c r="D140" s="224"/>
      <c r="E140" s="224"/>
      <c r="F140" s="224"/>
      <c r="G140" s="224"/>
      <c r="H140" s="225"/>
      <c r="I140" s="81">
        <v>1</v>
      </c>
      <c r="J140" s="72">
        <v>12397.82</v>
      </c>
    </row>
    <row r="141" spans="1:12" x14ac:dyDescent="0.25">
      <c r="A141" s="74"/>
      <c r="B141" s="236" t="s">
        <v>302</v>
      </c>
      <c r="C141" s="236"/>
      <c r="D141" s="236"/>
      <c r="E141" s="236"/>
      <c r="F141" s="236"/>
      <c r="G141" s="236"/>
      <c r="H141" s="236"/>
      <c r="I141" s="69" t="s">
        <v>46</v>
      </c>
      <c r="J141" s="72">
        <f>SUM(J136:J140)</f>
        <v>47021215.520000003</v>
      </c>
    </row>
    <row r="143" spans="1:12" ht="15" customHeight="1" x14ac:dyDescent="0.25">
      <c r="A143" s="229" t="s">
        <v>368</v>
      </c>
      <c r="B143" s="229"/>
      <c r="C143" s="229"/>
      <c r="D143" s="229"/>
      <c r="E143" s="229"/>
      <c r="F143" s="229"/>
      <c r="G143" s="229"/>
      <c r="H143" s="229"/>
      <c r="I143" s="229"/>
      <c r="J143" s="229"/>
    </row>
    <row r="144" spans="1:12" s="59" customFormat="1" ht="25.5" customHeight="1" x14ac:dyDescent="0.25">
      <c r="A144" s="67" t="s">
        <v>280</v>
      </c>
      <c r="B144" s="230" t="s">
        <v>336</v>
      </c>
      <c r="C144" s="230"/>
      <c r="D144" s="230"/>
      <c r="E144" s="230"/>
      <c r="F144" s="230"/>
      <c r="G144" s="230"/>
      <c r="H144" s="67" t="s">
        <v>369</v>
      </c>
      <c r="I144" s="67" t="s">
        <v>370</v>
      </c>
      <c r="J144" s="67" t="s">
        <v>371</v>
      </c>
    </row>
    <row r="145" spans="1:10" s="59" customFormat="1" x14ac:dyDescent="0.25">
      <c r="A145" s="69">
        <v>1</v>
      </c>
      <c r="B145" s="231">
        <v>2</v>
      </c>
      <c r="C145" s="231"/>
      <c r="D145" s="231"/>
      <c r="E145" s="231"/>
      <c r="F145" s="231"/>
      <c r="G145" s="231"/>
      <c r="H145" s="69">
        <v>3</v>
      </c>
      <c r="I145" s="69">
        <v>4</v>
      </c>
      <c r="J145" s="69">
        <v>5</v>
      </c>
    </row>
    <row r="146" spans="1:10" x14ac:dyDescent="0.25">
      <c r="A146" s="70" t="s">
        <v>34</v>
      </c>
      <c r="B146" s="232" t="s">
        <v>372</v>
      </c>
      <c r="C146" s="232"/>
      <c r="D146" s="232"/>
      <c r="E146" s="232"/>
      <c r="F146" s="232"/>
      <c r="G146" s="232"/>
      <c r="H146" s="81">
        <v>140</v>
      </c>
      <c r="I146" s="72">
        <v>1578</v>
      </c>
      <c r="J146" s="85">
        <f>H146*I146</f>
        <v>220920</v>
      </c>
    </row>
    <row r="147" spans="1:10" x14ac:dyDescent="0.25">
      <c r="A147" s="70" t="s">
        <v>35</v>
      </c>
      <c r="B147" s="232" t="s">
        <v>372</v>
      </c>
      <c r="C147" s="232"/>
      <c r="D147" s="232"/>
      <c r="E147" s="232"/>
      <c r="F147" s="232"/>
      <c r="G147" s="232"/>
      <c r="H147" s="81">
        <v>1</v>
      </c>
      <c r="I147" s="72">
        <v>109.18</v>
      </c>
      <c r="J147" s="85">
        <v>109.18</v>
      </c>
    </row>
    <row r="148" spans="1:10" x14ac:dyDescent="0.25">
      <c r="A148" s="70" t="s">
        <v>36</v>
      </c>
      <c r="B148" s="223" t="s">
        <v>373</v>
      </c>
      <c r="C148" s="224"/>
      <c r="D148" s="224"/>
      <c r="E148" s="224"/>
      <c r="F148" s="224"/>
      <c r="G148" s="225"/>
      <c r="H148" s="81">
        <v>500</v>
      </c>
      <c r="I148" s="72">
        <v>60</v>
      </c>
      <c r="J148" s="85">
        <f t="shared" ref="J148:J157" si="3">H148*I148</f>
        <v>30000</v>
      </c>
    </row>
    <row r="149" spans="1:10" x14ac:dyDescent="0.25">
      <c r="A149" s="70" t="s">
        <v>37</v>
      </c>
      <c r="B149" s="223" t="s">
        <v>374</v>
      </c>
      <c r="C149" s="224"/>
      <c r="D149" s="224"/>
      <c r="E149" s="224"/>
      <c r="F149" s="224"/>
      <c r="G149" s="225"/>
      <c r="H149" s="81">
        <v>2000</v>
      </c>
      <c r="I149" s="72">
        <v>280</v>
      </c>
      <c r="J149" s="85">
        <f>H149*I149</f>
        <v>560000</v>
      </c>
    </row>
    <row r="150" spans="1:10" x14ac:dyDescent="0.25">
      <c r="A150" s="70" t="s">
        <v>38</v>
      </c>
      <c r="B150" s="223" t="s">
        <v>374</v>
      </c>
      <c r="C150" s="224"/>
      <c r="D150" s="224"/>
      <c r="E150" s="224"/>
      <c r="F150" s="224"/>
      <c r="G150" s="225"/>
      <c r="H150" s="81">
        <v>12</v>
      </c>
      <c r="I150" s="72">
        <v>768.45</v>
      </c>
      <c r="J150" s="85">
        <f>H150*I150</f>
        <v>9221.4000000000015</v>
      </c>
    </row>
    <row r="151" spans="1:10" x14ac:dyDescent="0.25">
      <c r="A151" s="70" t="s">
        <v>39</v>
      </c>
      <c r="B151" s="223" t="s">
        <v>435</v>
      </c>
      <c r="C151" s="224"/>
      <c r="D151" s="224"/>
      <c r="E151" s="224"/>
      <c r="F151" s="224"/>
      <c r="G151" s="225"/>
      <c r="H151" s="81">
        <v>727</v>
      </c>
      <c r="I151" s="72">
        <v>1000</v>
      </c>
      <c r="J151" s="85">
        <f t="shared" si="3"/>
        <v>727000</v>
      </c>
    </row>
    <row r="152" spans="1:10" x14ac:dyDescent="0.25">
      <c r="A152" s="70" t="s">
        <v>40</v>
      </c>
      <c r="B152" s="223" t="s">
        <v>468</v>
      </c>
      <c r="C152" s="224"/>
      <c r="D152" s="224"/>
      <c r="E152" s="224"/>
      <c r="F152" s="224"/>
      <c r="G152" s="225"/>
      <c r="H152" s="81">
        <v>1000</v>
      </c>
      <c r="I152" s="72">
        <v>59.19</v>
      </c>
      <c r="J152" s="85">
        <f t="shared" si="3"/>
        <v>59190</v>
      </c>
    </row>
    <row r="153" spans="1:10" x14ac:dyDescent="0.25">
      <c r="A153" s="70" t="s">
        <v>41</v>
      </c>
      <c r="B153" s="223" t="s">
        <v>436</v>
      </c>
      <c r="C153" s="224"/>
      <c r="D153" s="224"/>
      <c r="E153" s="224"/>
      <c r="F153" s="224"/>
      <c r="G153" s="225"/>
      <c r="H153" s="81">
        <v>3600</v>
      </c>
      <c r="I153" s="72">
        <v>600</v>
      </c>
      <c r="J153" s="85">
        <f t="shared" si="3"/>
        <v>2160000</v>
      </c>
    </row>
    <row r="154" spans="1:10" x14ac:dyDescent="0.25">
      <c r="A154" s="70" t="s">
        <v>42</v>
      </c>
      <c r="B154" s="223" t="s">
        <v>436</v>
      </c>
      <c r="C154" s="224"/>
      <c r="D154" s="224"/>
      <c r="E154" s="224"/>
      <c r="F154" s="224"/>
      <c r="G154" s="225"/>
      <c r="H154" s="81">
        <v>1000</v>
      </c>
      <c r="I154" s="72">
        <v>759.64</v>
      </c>
      <c r="J154" s="85">
        <v>759640</v>
      </c>
    </row>
    <row r="155" spans="1:10" x14ac:dyDescent="0.25">
      <c r="A155" s="70" t="s">
        <v>43</v>
      </c>
      <c r="B155" s="223" t="s">
        <v>505</v>
      </c>
      <c r="C155" s="224"/>
      <c r="D155" s="224"/>
      <c r="E155" s="224"/>
      <c r="F155" s="224"/>
      <c r="G155" s="225"/>
      <c r="H155" s="81">
        <v>3</v>
      </c>
      <c r="I155" s="72">
        <v>5750</v>
      </c>
      <c r="J155" s="85">
        <v>17250</v>
      </c>
    </row>
    <row r="156" spans="1:10" x14ac:dyDescent="0.25">
      <c r="A156" s="70" t="s">
        <v>483</v>
      </c>
      <c r="B156" s="223" t="s">
        <v>469</v>
      </c>
      <c r="C156" s="224"/>
      <c r="D156" s="224"/>
      <c r="E156" s="224"/>
      <c r="F156" s="224"/>
      <c r="G156" s="225"/>
      <c r="H156" s="81">
        <v>1000</v>
      </c>
      <c r="I156" s="72">
        <v>110</v>
      </c>
      <c r="J156" s="85">
        <f t="shared" si="3"/>
        <v>110000</v>
      </c>
    </row>
    <row r="157" spans="1:10" x14ac:dyDescent="0.25">
      <c r="A157" s="70" t="s">
        <v>504</v>
      </c>
      <c r="B157" s="223" t="s">
        <v>481</v>
      </c>
      <c r="C157" s="224"/>
      <c r="D157" s="224"/>
      <c r="E157" s="224"/>
      <c r="F157" s="224"/>
      <c r="G157" s="225"/>
      <c r="H157" s="81">
        <v>260</v>
      </c>
      <c r="I157" s="72">
        <v>413.6</v>
      </c>
      <c r="J157" s="85">
        <f t="shared" si="3"/>
        <v>107536</v>
      </c>
    </row>
    <row r="158" spans="1:10" x14ac:dyDescent="0.25">
      <c r="A158" s="74"/>
      <c r="B158" s="228" t="s">
        <v>302</v>
      </c>
      <c r="C158" s="228"/>
      <c r="D158" s="228"/>
      <c r="E158" s="228"/>
      <c r="F158" s="228"/>
      <c r="G158" s="228"/>
      <c r="H158" s="72"/>
      <c r="I158" s="69" t="s">
        <v>46</v>
      </c>
      <c r="J158" s="72">
        <f>SUM(J146:J157)</f>
        <v>4760866.58</v>
      </c>
    </row>
    <row r="160" spans="1:10" x14ac:dyDescent="0.25">
      <c r="J160" s="68"/>
    </row>
    <row r="162" spans="1:8" x14ac:dyDescent="0.25">
      <c r="D162" s="227"/>
      <c r="E162" s="227"/>
      <c r="F162" s="59"/>
      <c r="G162" s="227"/>
      <c r="H162" s="227"/>
    </row>
    <row r="163" spans="1:8" s="86" customFormat="1" ht="11.25" x14ac:dyDescent="0.25">
      <c r="D163" s="226"/>
      <c r="E163" s="226"/>
      <c r="G163" s="226"/>
      <c r="H163" s="226"/>
    </row>
    <row r="165" spans="1:8" x14ac:dyDescent="0.25">
      <c r="D165" s="227"/>
      <c r="E165" s="227"/>
      <c r="F165" s="59"/>
      <c r="G165" s="227"/>
      <c r="H165" s="227"/>
    </row>
    <row r="166" spans="1:8" x14ac:dyDescent="0.25">
      <c r="A166" s="86"/>
      <c r="B166" s="86"/>
      <c r="C166" s="86"/>
      <c r="D166" s="226"/>
      <c r="E166" s="226"/>
      <c r="F166" s="86"/>
      <c r="G166" s="226"/>
      <c r="H166" s="226"/>
    </row>
  </sheetData>
  <mergeCells count="141">
    <mergeCell ref="AC13:BJ13"/>
    <mergeCell ref="AE15:BJ15"/>
    <mergeCell ref="L9:L11"/>
    <mergeCell ref="D10:D11"/>
    <mergeCell ref="E10:G10"/>
    <mergeCell ref="A1:J1"/>
    <mergeCell ref="A3:J3"/>
    <mergeCell ref="C4:J4"/>
    <mergeCell ref="D5:J5"/>
    <mergeCell ref="A7:J7"/>
    <mergeCell ref="A9:A11"/>
    <mergeCell ref="B9:B11"/>
    <mergeCell ref="C9:C11"/>
    <mergeCell ref="D9:G9"/>
    <mergeCell ref="H9:H11"/>
    <mergeCell ref="A13:A14"/>
    <mergeCell ref="A15:A16"/>
    <mergeCell ref="A17:A18"/>
    <mergeCell ref="A19:A20"/>
    <mergeCell ref="A21:A23"/>
    <mergeCell ref="A24:A26"/>
    <mergeCell ref="I9:I11"/>
    <mergeCell ref="J9:J11"/>
    <mergeCell ref="K9:K11"/>
    <mergeCell ref="A40:A41"/>
    <mergeCell ref="B40:H40"/>
    <mergeCell ref="I40:I41"/>
    <mergeCell ref="A28:B28"/>
    <mergeCell ref="A30:J30"/>
    <mergeCell ref="B32:H32"/>
    <mergeCell ref="B33:H33"/>
    <mergeCell ref="B34:H34"/>
    <mergeCell ref="A35:A36"/>
    <mergeCell ref="B35:H35"/>
    <mergeCell ref="I35:I36"/>
    <mergeCell ref="J35:J36"/>
    <mergeCell ref="B36:H36"/>
    <mergeCell ref="J40:J41"/>
    <mergeCell ref="B41:H41"/>
    <mergeCell ref="B42:H42"/>
    <mergeCell ref="B43:H43"/>
    <mergeCell ref="B44:H44"/>
    <mergeCell ref="B45:H45"/>
    <mergeCell ref="B37:H37"/>
    <mergeCell ref="B38:H38"/>
    <mergeCell ref="B39:H39"/>
    <mergeCell ref="B59:G59"/>
    <mergeCell ref="B60:G60"/>
    <mergeCell ref="B49:H49"/>
    <mergeCell ref="B52:H52"/>
    <mergeCell ref="B61:G61"/>
    <mergeCell ref="B62:G62"/>
    <mergeCell ref="A65:J65"/>
    <mergeCell ref="C66:J66"/>
    <mergeCell ref="B46:H46"/>
    <mergeCell ref="B47:H47"/>
    <mergeCell ref="A53:J53"/>
    <mergeCell ref="A55:J55"/>
    <mergeCell ref="C56:J56"/>
    <mergeCell ref="D57:J57"/>
    <mergeCell ref="B50:H50"/>
    <mergeCell ref="B51:H51"/>
    <mergeCell ref="C81:J81"/>
    <mergeCell ref="D82:J82"/>
    <mergeCell ref="B84:G84"/>
    <mergeCell ref="B85:G85"/>
    <mergeCell ref="B86:G86"/>
    <mergeCell ref="B87:G87"/>
    <mergeCell ref="D67:J67"/>
    <mergeCell ref="B69:G69"/>
    <mergeCell ref="B70:G70"/>
    <mergeCell ref="B71:G71"/>
    <mergeCell ref="B73:G73"/>
    <mergeCell ref="A80:J80"/>
    <mergeCell ref="B72:G72"/>
    <mergeCell ref="A97:J97"/>
    <mergeCell ref="C98:J98"/>
    <mergeCell ref="D99:J99"/>
    <mergeCell ref="A101:J101"/>
    <mergeCell ref="B103:F103"/>
    <mergeCell ref="B104:F104"/>
    <mergeCell ref="A89:J89"/>
    <mergeCell ref="C90:J90"/>
    <mergeCell ref="D91:J91"/>
    <mergeCell ref="B93:G93"/>
    <mergeCell ref="B94:G94"/>
    <mergeCell ref="B95:G95"/>
    <mergeCell ref="B114:F114"/>
    <mergeCell ref="B115:F115"/>
    <mergeCell ref="B116:F116"/>
    <mergeCell ref="B117:F117"/>
    <mergeCell ref="B118:F118"/>
    <mergeCell ref="B105:F105"/>
    <mergeCell ref="B106:F106"/>
    <mergeCell ref="B107:F107"/>
    <mergeCell ref="B109:F109"/>
    <mergeCell ref="A111:J111"/>
    <mergeCell ref="B113:F113"/>
    <mergeCell ref="B108:F108"/>
    <mergeCell ref="B129:G129"/>
    <mergeCell ref="B130:G130"/>
    <mergeCell ref="A132:J132"/>
    <mergeCell ref="B134:H134"/>
    <mergeCell ref="B135:H135"/>
    <mergeCell ref="B136:H136"/>
    <mergeCell ref="B120:F120"/>
    <mergeCell ref="A122:J122"/>
    <mergeCell ref="B124:G124"/>
    <mergeCell ref="B125:G125"/>
    <mergeCell ref="B126:G126"/>
    <mergeCell ref="B127:G127"/>
    <mergeCell ref="B128:G128"/>
    <mergeCell ref="B149:G149"/>
    <mergeCell ref="B152:G152"/>
    <mergeCell ref="A143:J143"/>
    <mergeCell ref="B144:G144"/>
    <mergeCell ref="B145:G145"/>
    <mergeCell ref="B146:G146"/>
    <mergeCell ref="B148:G148"/>
    <mergeCell ref="B137:H137"/>
    <mergeCell ref="B138:H138"/>
    <mergeCell ref="B139:H139"/>
    <mergeCell ref="B140:H140"/>
    <mergeCell ref="B141:H141"/>
    <mergeCell ref="B151:G151"/>
    <mergeCell ref="B147:G147"/>
    <mergeCell ref="B150:G150"/>
    <mergeCell ref="B153:G153"/>
    <mergeCell ref="B154:G154"/>
    <mergeCell ref="D163:E163"/>
    <mergeCell ref="G163:H163"/>
    <mergeCell ref="D165:E165"/>
    <mergeCell ref="G165:H165"/>
    <mergeCell ref="D166:E166"/>
    <mergeCell ref="G166:H166"/>
    <mergeCell ref="B158:G158"/>
    <mergeCell ref="D162:E162"/>
    <mergeCell ref="G162:H162"/>
    <mergeCell ref="B156:G156"/>
    <mergeCell ref="B157:G157"/>
    <mergeCell ref="B155:G155"/>
  </mergeCells>
  <pageMargins left="0.70866141732283472" right="0.70866141732283472" top="0.74803149606299213" bottom="0.55118110236220474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opLeftCell="A79" workbookViewId="0">
      <selection activeCell="A93" sqref="A93:J93"/>
    </sheetView>
  </sheetViews>
  <sheetFormatPr defaultColWidth="0.85546875" defaultRowHeight="15" x14ac:dyDescent="0.25"/>
  <cols>
    <col min="1" max="1" width="8" style="52" customWidth="1"/>
    <col min="2" max="2" width="26.5703125" style="52" customWidth="1"/>
    <col min="3" max="3" width="15.5703125" style="52" customWidth="1"/>
    <col min="4" max="4" width="14.28515625" style="52" customWidth="1"/>
    <col min="5" max="5" width="17.5703125" style="52" customWidth="1"/>
    <col min="6" max="6" width="17.85546875" style="52" customWidth="1"/>
    <col min="7" max="7" width="16.140625" style="52" customWidth="1"/>
    <col min="8" max="8" width="14.7109375" style="52" customWidth="1"/>
    <col min="9" max="9" width="13.28515625" style="52" customWidth="1"/>
    <col min="10" max="10" width="16.28515625" style="52" customWidth="1"/>
    <col min="11" max="254" width="0.85546875" style="52"/>
    <col min="255" max="255" width="8" style="52" customWidth="1"/>
    <col min="256" max="256" width="26.5703125" style="52" customWidth="1"/>
    <col min="257" max="257" width="15.5703125" style="52" customWidth="1"/>
    <col min="258" max="258" width="14.28515625" style="52" customWidth="1"/>
    <col min="259" max="259" width="17.5703125" style="52" customWidth="1"/>
    <col min="260" max="260" width="17.85546875" style="52" customWidth="1"/>
    <col min="261" max="261" width="16.140625" style="52" customWidth="1"/>
    <col min="262" max="262" width="18.140625" style="52" customWidth="1"/>
    <col min="263" max="263" width="14.85546875" style="52" customWidth="1"/>
    <col min="264" max="264" width="25.5703125" style="52" customWidth="1"/>
    <col min="265" max="265" width="4.7109375" style="52" customWidth="1"/>
    <col min="266" max="510" width="0.85546875" style="52"/>
    <col min="511" max="511" width="8" style="52" customWidth="1"/>
    <col min="512" max="512" width="26.5703125" style="52" customWidth="1"/>
    <col min="513" max="513" width="15.5703125" style="52" customWidth="1"/>
    <col min="514" max="514" width="14.28515625" style="52" customWidth="1"/>
    <col min="515" max="515" width="17.5703125" style="52" customWidth="1"/>
    <col min="516" max="516" width="17.85546875" style="52" customWidth="1"/>
    <col min="517" max="517" width="16.140625" style="52" customWidth="1"/>
    <col min="518" max="518" width="18.140625" style="52" customWidth="1"/>
    <col min="519" max="519" width="14.85546875" style="52" customWidth="1"/>
    <col min="520" max="520" width="25.5703125" style="52" customWidth="1"/>
    <col min="521" max="521" width="4.7109375" style="52" customWidth="1"/>
    <col min="522" max="766" width="0.85546875" style="52"/>
    <col min="767" max="767" width="8" style="52" customWidth="1"/>
    <col min="768" max="768" width="26.5703125" style="52" customWidth="1"/>
    <col min="769" max="769" width="15.5703125" style="52" customWidth="1"/>
    <col min="770" max="770" width="14.28515625" style="52" customWidth="1"/>
    <col min="771" max="771" width="17.5703125" style="52" customWidth="1"/>
    <col min="772" max="772" width="17.85546875" style="52" customWidth="1"/>
    <col min="773" max="773" width="16.140625" style="52" customWidth="1"/>
    <col min="774" max="774" width="18.140625" style="52" customWidth="1"/>
    <col min="775" max="775" width="14.85546875" style="52" customWidth="1"/>
    <col min="776" max="776" width="25.5703125" style="52" customWidth="1"/>
    <col min="777" max="777" width="4.7109375" style="52" customWidth="1"/>
    <col min="778" max="1022" width="0.85546875" style="52"/>
    <col min="1023" max="1023" width="8" style="52" customWidth="1"/>
    <col min="1024" max="1024" width="26.5703125" style="52" customWidth="1"/>
    <col min="1025" max="1025" width="15.5703125" style="52" customWidth="1"/>
    <col min="1026" max="1026" width="14.28515625" style="52" customWidth="1"/>
    <col min="1027" max="1027" width="17.5703125" style="52" customWidth="1"/>
    <col min="1028" max="1028" width="17.85546875" style="52" customWidth="1"/>
    <col min="1029" max="1029" width="16.140625" style="52" customWidth="1"/>
    <col min="1030" max="1030" width="18.140625" style="52" customWidth="1"/>
    <col min="1031" max="1031" width="14.85546875" style="52" customWidth="1"/>
    <col min="1032" max="1032" width="25.5703125" style="52" customWidth="1"/>
    <col min="1033" max="1033" width="4.7109375" style="52" customWidth="1"/>
    <col min="1034" max="1278" width="0.85546875" style="52"/>
    <col min="1279" max="1279" width="8" style="52" customWidth="1"/>
    <col min="1280" max="1280" width="26.5703125" style="52" customWidth="1"/>
    <col min="1281" max="1281" width="15.5703125" style="52" customWidth="1"/>
    <col min="1282" max="1282" width="14.28515625" style="52" customWidth="1"/>
    <col min="1283" max="1283" width="17.5703125" style="52" customWidth="1"/>
    <col min="1284" max="1284" width="17.85546875" style="52" customWidth="1"/>
    <col min="1285" max="1285" width="16.140625" style="52" customWidth="1"/>
    <col min="1286" max="1286" width="18.140625" style="52" customWidth="1"/>
    <col min="1287" max="1287" width="14.85546875" style="52" customWidth="1"/>
    <col min="1288" max="1288" width="25.5703125" style="52" customWidth="1"/>
    <col min="1289" max="1289" width="4.7109375" style="52" customWidth="1"/>
    <col min="1290" max="1534" width="0.85546875" style="52"/>
    <col min="1535" max="1535" width="8" style="52" customWidth="1"/>
    <col min="1536" max="1536" width="26.5703125" style="52" customWidth="1"/>
    <col min="1537" max="1537" width="15.5703125" style="52" customWidth="1"/>
    <col min="1538" max="1538" width="14.28515625" style="52" customWidth="1"/>
    <col min="1539" max="1539" width="17.5703125" style="52" customWidth="1"/>
    <col min="1540" max="1540" width="17.85546875" style="52" customWidth="1"/>
    <col min="1541" max="1541" width="16.140625" style="52" customWidth="1"/>
    <col min="1542" max="1542" width="18.140625" style="52" customWidth="1"/>
    <col min="1543" max="1543" width="14.85546875" style="52" customWidth="1"/>
    <col min="1544" max="1544" width="25.5703125" style="52" customWidth="1"/>
    <col min="1545" max="1545" width="4.7109375" style="52" customWidth="1"/>
    <col min="1546" max="1790" width="0.85546875" style="52"/>
    <col min="1791" max="1791" width="8" style="52" customWidth="1"/>
    <col min="1792" max="1792" width="26.5703125" style="52" customWidth="1"/>
    <col min="1793" max="1793" width="15.5703125" style="52" customWidth="1"/>
    <col min="1794" max="1794" width="14.28515625" style="52" customWidth="1"/>
    <col min="1795" max="1795" width="17.5703125" style="52" customWidth="1"/>
    <col min="1796" max="1796" width="17.85546875" style="52" customWidth="1"/>
    <col min="1797" max="1797" width="16.140625" style="52" customWidth="1"/>
    <col min="1798" max="1798" width="18.140625" style="52" customWidth="1"/>
    <col min="1799" max="1799" width="14.85546875" style="52" customWidth="1"/>
    <col min="1800" max="1800" width="25.5703125" style="52" customWidth="1"/>
    <col min="1801" max="1801" width="4.7109375" style="52" customWidth="1"/>
    <col min="1802" max="2046" width="0.85546875" style="52"/>
    <col min="2047" max="2047" width="8" style="52" customWidth="1"/>
    <col min="2048" max="2048" width="26.5703125" style="52" customWidth="1"/>
    <col min="2049" max="2049" width="15.5703125" style="52" customWidth="1"/>
    <col min="2050" max="2050" width="14.28515625" style="52" customWidth="1"/>
    <col min="2051" max="2051" width="17.5703125" style="52" customWidth="1"/>
    <col min="2052" max="2052" width="17.85546875" style="52" customWidth="1"/>
    <col min="2053" max="2053" width="16.140625" style="52" customWidth="1"/>
    <col min="2054" max="2054" width="18.140625" style="52" customWidth="1"/>
    <col min="2055" max="2055" width="14.85546875" style="52" customWidth="1"/>
    <col min="2056" max="2056" width="25.5703125" style="52" customWidth="1"/>
    <col min="2057" max="2057" width="4.7109375" style="52" customWidth="1"/>
    <col min="2058" max="2302" width="0.85546875" style="52"/>
    <col min="2303" max="2303" width="8" style="52" customWidth="1"/>
    <col min="2304" max="2304" width="26.5703125" style="52" customWidth="1"/>
    <col min="2305" max="2305" width="15.5703125" style="52" customWidth="1"/>
    <col min="2306" max="2306" width="14.28515625" style="52" customWidth="1"/>
    <col min="2307" max="2307" width="17.5703125" style="52" customWidth="1"/>
    <col min="2308" max="2308" width="17.85546875" style="52" customWidth="1"/>
    <col min="2309" max="2309" width="16.140625" style="52" customWidth="1"/>
    <col min="2310" max="2310" width="18.140625" style="52" customWidth="1"/>
    <col min="2311" max="2311" width="14.85546875" style="52" customWidth="1"/>
    <col min="2312" max="2312" width="25.5703125" style="52" customWidth="1"/>
    <col min="2313" max="2313" width="4.7109375" style="52" customWidth="1"/>
    <col min="2314" max="2558" width="0.85546875" style="52"/>
    <col min="2559" max="2559" width="8" style="52" customWidth="1"/>
    <col min="2560" max="2560" width="26.5703125" style="52" customWidth="1"/>
    <col min="2561" max="2561" width="15.5703125" style="52" customWidth="1"/>
    <col min="2562" max="2562" width="14.28515625" style="52" customWidth="1"/>
    <col min="2563" max="2563" width="17.5703125" style="52" customWidth="1"/>
    <col min="2564" max="2564" width="17.85546875" style="52" customWidth="1"/>
    <col min="2565" max="2565" width="16.140625" style="52" customWidth="1"/>
    <col min="2566" max="2566" width="18.140625" style="52" customWidth="1"/>
    <col min="2567" max="2567" width="14.85546875" style="52" customWidth="1"/>
    <col min="2568" max="2568" width="25.5703125" style="52" customWidth="1"/>
    <col min="2569" max="2569" width="4.7109375" style="52" customWidth="1"/>
    <col min="2570" max="2814" width="0.85546875" style="52"/>
    <col min="2815" max="2815" width="8" style="52" customWidth="1"/>
    <col min="2816" max="2816" width="26.5703125" style="52" customWidth="1"/>
    <col min="2817" max="2817" width="15.5703125" style="52" customWidth="1"/>
    <col min="2818" max="2818" width="14.28515625" style="52" customWidth="1"/>
    <col min="2819" max="2819" width="17.5703125" style="52" customWidth="1"/>
    <col min="2820" max="2820" width="17.85546875" style="52" customWidth="1"/>
    <col min="2821" max="2821" width="16.140625" style="52" customWidth="1"/>
    <col min="2822" max="2822" width="18.140625" style="52" customWidth="1"/>
    <col min="2823" max="2823" width="14.85546875" style="52" customWidth="1"/>
    <col min="2824" max="2824" width="25.5703125" style="52" customWidth="1"/>
    <col min="2825" max="2825" width="4.7109375" style="52" customWidth="1"/>
    <col min="2826" max="3070" width="0.85546875" style="52"/>
    <col min="3071" max="3071" width="8" style="52" customWidth="1"/>
    <col min="3072" max="3072" width="26.5703125" style="52" customWidth="1"/>
    <col min="3073" max="3073" width="15.5703125" style="52" customWidth="1"/>
    <col min="3074" max="3074" width="14.28515625" style="52" customWidth="1"/>
    <col min="3075" max="3075" width="17.5703125" style="52" customWidth="1"/>
    <col min="3076" max="3076" width="17.85546875" style="52" customWidth="1"/>
    <col min="3077" max="3077" width="16.140625" style="52" customWidth="1"/>
    <col min="3078" max="3078" width="18.140625" style="52" customWidth="1"/>
    <col min="3079" max="3079" width="14.85546875" style="52" customWidth="1"/>
    <col min="3080" max="3080" width="25.5703125" style="52" customWidth="1"/>
    <col min="3081" max="3081" width="4.7109375" style="52" customWidth="1"/>
    <col min="3082" max="3326" width="0.85546875" style="52"/>
    <col min="3327" max="3327" width="8" style="52" customWidth="1"/>
    <col min="3328" max="3328" width="26.5703125" style="52" customWidth="1"/>
    <col min="3329" max="3329" width="15.5703125" style="52" customWidth="1"/>
    <col min="3330" max="3330" width="14.28515625" style="52" customWidth="1"/>
    <col min="3331" max="3331" width="17.5703125" style="52" customWidth="1"/>
    <col min="3332" max="3332" width="17.85546875" style="52" customWidth="1"/>
    <col min="3333" max="3333" width="16.140625" style="52" customWidth="1"/>
    <col min="3334" max="3334" width="18.140625" style="52" customWidth="1"/>
    <col min="3335" max="3335" width="14.85546875" style="52" customWidth="1"/>
    <col min="3336" max="3336" width="25.5703125" style="52" customWidth="1"/>
    <col min="3337" max="3337" width="4.7109375" style="52" customWidth="1"/>
    <col min="3338" max="3582" width="0.85546875" style="52"/>
    <col min="3583" max="3583" width="8" style="52" customWidth="1"/>
    <col min="3584" max="3584" width="26.5703125" style="52" customWidth="1"/>
    <col min="3585" max="3585" width="15.5703125" style="52" customWidth="1"/>
    <col min="3586" max="3586" width="14.28515625" style="52" customWidth="1"/>
    <col min="3587" max="3587" width="17.5703125" style="52" customWidth="1"/>
    <col min="3588" max="3588" width="17.85546875" style="52" customWidth="1"/>
    <col min="3589" max="3589" width="16.140625" style="52" customWidth="1"/>
    <col min="3590" max="3590" width="18.140625" style="52" customWidth="1"/>
    <col min="3591" max="3591" width="14.85546875" style="52" customWidth="1"/>
    <col min="3592" max="3592" width="25.5703125" style="52" customWidth="1"/>
    <col min="3593" max="3593" width="4.7109375" style="52" customWidth="1"/>
    <col min="3594" max="3838" width="0.85546875" style="52"/>
    <col min="3839" max="3839" width="8" style="52" customWidth="1"/>
    <col min="3840" max="3840" width="26.5703125" style="52" customWidth="1"/>
    <col min="3841" max="3841" width="15.5703125" style="52" customWidth="1"/>
    <col min="3842" max="3842" width="14.28515625" style="52" customWidth="1"/>
    <col min="3843" max="3843" width="17.5703125" style="52" customWidth="1"/>
    <col min="3844" max="3844" width="17.85546875" style="52" customWidth="1"/>
    <col min="3845" max="3845" width="16.140625" style="52" customWidth="1"/>
    <col min="3846" max="3846" width="18.140625" style="52" customWidth="1"/>
    <col min="3847" max="3847" width="14.85546875" style="52" customWidth="1"/>
    <col min="3848" max="3848" width="25.5703125" style="52" customWidth="1"/>
    <col min="3849" max="3849" width="4.7109375" style="52" customWidth="1"/>
    <col min="3850" max="4094" width="0.85546875" style="52"/>
    <col min="4095" max="4095" width="8" style="52" customWidth="1"/>
    <col min="4096" max="4096" width="26.5703125" style="52" customWidth="1"/>
    <col min="4097" max="4097" width="15.5703125" style="52" customWidth="1"/>
    <col min="4098" max="4098" width="14.28515625" style="52" customWidth="1"/>
    <col min="4099" max="4099" width="17.5703125" style="52" customWidth="1"/>
    <col min="4100" max="4100" width="17.85546875" style="52" customWidth="1"/>
    <col min="4101" max="4101" width="16.140625" style="52" customWidth="1"/>
    <col min="4102" max="4102" width="18.140625" style="52" customWidth="1"/>
    <col min="4103" max="4103" width="14.85546875" style="52" customWidth="1"/>
    <col min="4104" max="4104" width="25.5703125" style="52" customWidth="1"/>
    <col min="4105" max="4105" width="4.7109375" style="52" customWidth="1"/>
    <col min="4106" max="4350" width="0.85546875" style="52"/>
    <col min="4351" max="4351" width="8" style="52" customWidth="1"/>
    <col min="4352" max="4352" width="26.5703125" style="52" customWidth="1"/>
    <col min="4353" max="4353" width="15.5703125" style="52" customWidth="1"/>
    <col min="4354" max="4354" width="14.28515625" style="52" customWidth="1"/>
    <col min="4355" max="4355" width="17.5703125" style="52" customWidth="1"/>
    <col min="4356" max="4356" width="17.85546875" style="52" customWidth="1"/>
    <col min="4357" max="4357" width="16.140625" style="52" customWidth="1"/>
    <col min="4358" max="4358" width="18.140625" style="52" customWidth="1"/>
    <col min="4359" max="4359" width="14.85546875" style="52" customWidth="1"/>
    <col min="4360" max="4360" width="25.5703125" style="52" customWidth="1"/>
    <col min="4361" max="4361" width="4.7109375" style="52" customWidth="1"/>
    <col min="4362" max="4606" width="0.85546875" style="52"/>
    <col min="4607" max="4607" width="8" style="52" customWidth="1"/>
    <col min="4608" max="4608" width="26.5703125" style="52" customWidth="1"/>
    <col min="4609" max="4609" width="15.5703125" style="52" customWidth="1"/>
    <col min="4610" max="4610" width="14.28515625" style="52" customWidth="1"/>
    <col min="4611" max="4611" width="17.5703125" style="52" customWidth="1"/>
    <col min="4612" max="4612" width="17.85546875" style="52" customWidth="1"/>
    <col min="4613" max="4613" width="16.140625" style="52" customWidth="1"/>
    <col min="4614" max="4614" width="18.140625" style="52" customWidth="1"/>
    <col min="4615" max="4615" width="14.85546875" style="52" customWidth="1"/>
    <col min="4616" max="4616" width="25.5703125" style="52" customWidth="1"/>
    <col min="4617" max="4617" width="4.7109375" style="52" customWidth="1"/>
    <col min="4618" max="4862" width="0.85546875" style="52"/>
    <col min="4863" max="4863" width="8" style="52" customWidth="1"/>
    <col min="4864" max="4864" width="26.5703125" style="52" customWidth="1"/>
    <col min="4865" max="4865" width="15.5703125" style="52" customWidth="1"/>
    <col min="4866" max="4866" width="14.28515625" style="52" customWidth="1"/>
    <col min="4867" max="4867" width="17.5703125" style="52" customWidth="1"/>
    <col min="4868" max="4868" width="17.85546875" style="52" customWidth="1"/>
    <col min="4869" max="4869" width="16.140625" style="52" customWidth="1"/>
    <col min="4870" max="4870" width="18.140625" style="52" customWidth="1"/>
    <col min="4871" max="4871" width="14.85546875" style="52" customWidth="1"/>
    <col min="4872" max="4872" width="25.5703125" style="52" customWidth="1"/>
    <col min="4873" max="4873" width="4.7109375" style="52" customWidth="1"/>
    <col min="4874" max="5118" width="0.85546875" style="52"/>
    <col min="5119" max="5119" width="8" style="52" customWidth="1"/>
    <col min="5120" max="5120" width="26.5703125" style="52" customWidth="1"/>
    <col min="5121" max="5121" width="15.5703125" style="52" customWidth="1"/>
    <col min="5122" max="5122" width="14.28515625" style="52" customWidth="1"/>
    <col min="5123" max="5123" width="17.5703125" style="52" customWidth="1"/>
    <col min="5124" max="5124" width="17.85546875" style="52" customWidth="1"/>
    <col min="5125" max="5125" width="16.140625" style="52" customWidth="1"/>
    <col min="5126" max="5126" width="18.140625" style="52" customWidth="1"/>
    <col min="5127" max="5127" width="14.85546875" style="52" customWidth="1"/>
    <col min="5128" max="5128" width="25.5703125" style="52" customWidth="1"/>
    <col min="5129" max="5129" width="4.7109375" style="52" customWidth="1"/>
    <col min="5130" max="5374" width="0.85546875" style="52"/>
    <col min="5375" max="5375" width="8" style="52" customWidth="1"/>
    <col min="5376" max="5376" width="26.5703125" style="52" customWidth="1"/>
    <col min="5377" max="5377" width="15.5703125" style="52" customWidth="1"/>
    <col min="5378" max="5378" width="14.28515625" style="52" customWidth="1"/>
    <col min="5379" max="5379" width="17.5703125" style="52" customWidth="1"/>
    <col min="5380" max="5380" width="17.85546875" style="52" customWidth="1"/>
    <col min="5381" max="5381" width="16.140625" style="52" customWidth="1"/>
    <col min="5382" max="5382" width="18.140625" style="52" customWidth="1"/>
    <col min="5383" max="5383" width="14.85546875" style="52" customWidth="1"/>
    <col min="5384" max="5384" width="25.5703125" style="52" customWidth="1"/>
    <col min="5385" max="5385" width="4.7109375" style="52" customWidth="1"/>
    <col min="5386" max="5630" width="0.85546875" style="52"/>
    <col min="5631" max="5631" width="8" style="52" customWidth="1"/>
    <col min="5632" max="5632" width="26.5703125" style="52" customWidth="1"/>
    <col min="5633" max="5633" width="15.5703125" style="52" customWidth="1"/>
    <col min="5634" max="5634" width="14.28515625" style="52" customWidth="1"/>
    <col min="5635" max="5635" width="17.5703125" style="52" customWidth="1"/>
    <col min="5636" max="5636" width="17.85546875" style="52" customWidth="1"/>
    <col min="5637" max="5637" width="16.140625" style="52" customWidth="1"/>
    <col min="5638" max="5638" width="18.140625" style="52" customWidth="1"/>
    <col min="5639" max="5639" width="14.85546875" style="52" customWidth="1"/>
    <col min="5640" max="5640" width="25.5703125" style="52" customWidth="1"/>
    <col min="5641" max="5641" width="4.7109375" style="52" customWidth="1"/>
    <col min="5642" max="5886" width="0.85546875" style="52"/>
    <col min="5887" max="5887" width="8" style="52" customWidth="1"/>
    <col min="5888" max="5888" width="26.5703125" style="52" customWidth="1"/>
    <col min="5889" max="5889" width="15.5703125" style="52" customWidth="1"/>
    <col min="5890" max="5890" width="14.28515625" style="52" customWidth="1"/>
    <col min="5891" max="5891" width="17.5703125" style="52" customWidth="1"/>
    <col min="5892" max="5892" width="17.85546875" style="52" customWidth="1"/>
    <col min="5893" max="5893" width="16.140625" style="52" customWidth="1"/>
    <col min="5894" max="5894" width="18.140625" style="52" customWidth="1"/>
    <col min="5895" max="5895" width="14.85546875" style="52" customWidth="1"/>
    <col min="5896" max="5896" width="25.5703125" style="52" customWidth="1"/>
    <col min="5897" max="5897" width="4.7109375" style="52" customWidth="1"/>
    <col min="5898" max="6142" width="0.85546875" style="52"/>
    <col min="6143" max="6143" width="8" style="52" customWidth="1"/>
    <col min="6144" max="6144" width="26.5703125" style="52" customWidth="1"/>
    <col min="6145" max="6145" width="15.5703125" style="52" customWidth="1"/>
    <col min="6146" max="6146" width="14.28515625" style="52" customWidth="1"/>
    <col min="6147" max="6147" width="17.5703125" style="52" customWidth="1"/>
    <col min="6148" max="6148" width="17.85546875" style="52" customWidth="1"/>
    <col min="6149" max="6149" width="16.140625" style="52" customWidth="1"/>
    <col min="6150" max="6150" width="18.140625" style="52" customWidth="1"/>
    <col min="6151" max="6151" width="14.85546875" style="52" customWidth="1"/>
    <col min="6152" max="6152" width="25.5703125" style="52" customWidth="1"/>
    <col min="6153" max="6153" width="4.7109375" style="52" customWidth="1"/>
    <col min="6154" max="6398" width="0.85546875" style="52"/>
    <col min="6399" max="6399" width="8" style="52" customWidth="1"/>
    <col min="6400" max="6400" width="26.5703125" style="52" customWidth="1"/>
    <col min="6401" max="6401" width="15.5703125" style="52" customWidth="1"/>
    <col min="6402" max="6402" width="14.28515625" style="52" customWidth="1"/>
    <col min="6403" max="6403" width="17.5703125" style="52" customWidth="1"/>
    <col min="6404" max="6404" width="17.85546875" style="52" customWidth="1"/>
    <col min="6405" max="6405" width="16.140625" style="52" customWidth="1"/>
    <col min="6406" max="6406" width="18.140625" style="52" customWidth="1"/>
    <col min="6407" max="6407" width="14.85546875" style="52" customWidth="1"/>
    <col min="6408" max="6408" width="25.5703125" style="52" customWidth="1"/>
    <col min="6409" max="6409" width="4.7109375" style="52" customWidth="1"/>
    <col min="6410" max="6654" width="0.85546875" style="52"/>
    <col min="6655" max="6655" width="8" style="52" customWidth="1"/>
    <col min="6656" max="6656" width="26.5703125" style="52" customWidth="1"/>
    <col min="6657" max="6657" width="15.5703125" style="52" customWidth="1"/>
    <col min="6658" max="6658" width="14.28515625" style="52" customWidth="1"/>
    <col min="6659" max="6659" width="17.5703125" style="52" customWidth="1"/>
    <col min="6660" max="6660" width="17.85546875" style="52" customWidth="1"/>
    <col min="6661" max="6661" width="16.140625" style="52" customWidth="1"/>
    <col min="6662" max="6662" width="18.140625" style="52" customWidth="1"/>
    <col min="6663" max="6663" width="14.85546875" style="52" customWidth="1"/>
    <col min="6664" max="6664" width="25.5703125" style="52" customWidth="1"/>
    <col min="6665" max="6665" width="4.7109375" style="52" customWidth="1"/>
    <col min="6666" max="6910" width="0.85546875" style="52"/>
    <col min="6911" max="6911" width="8" style="52" customWidth="1"/>
    <col min="6912" max="6912" width="26.5703125" style="52" customWidth="1"/>
    <col min="6913" max="6913" width="15.5703125" style="52" customWidth="1"/>
    <col min="6914" max="6914" width="14.28515625" style="52" customWidth="1"/>
    <col min="6915" max="6915" width="17.5703125" style="52" customWidth="1"/>
    <col min="6916" max="6916" width="17.85546875" style="52" customWidth="1"/>
    <col min="6917" max="6917" width="16.140625" style="52" customWidth="1"/>
    <col min="6918" max="6918" width="18.140625" style="52" customWidth="1"/>
    <col min="6919" max="6919" width="14.85546875" style="52" customWidth="1"/>
    <col min="6920" max="6920" width="25.5703125" style="52" customWidth="1"/>
    <col min="6921" max="6921" width="4.7109375" style="52" customWidth="1"/>
    <col min="6922" max="7166" width="0.85546875" style="52"/>
    <col min="7167" max="7167" width="8" style="52" customWidth="1"/>
    <col min="7168" max="7168" width="26.5703125" style="52" customWidth="1"/>
    <col min="7169" max="7169" width="15.5703125" style="52" customWidth="1"/>
    <col min="7170" max="7170" width="14.28515625" style="52" customWidth="1"/>
    <col min="7171" max="7171" width="17.5703125" style="52" customWidth="1"/>
    <col min="7172" max="7172" width="17.85546875" style="52" customWidth="1"/>
    <col min="7173" max="7173" width="16.140625" style="52" customWidth="1"/>
    <col min="7174" max="7174" width="18.140625" style="52" customWidth="1"/>
    <col min="7175" max="7175" width="14.85546875" style="52" customWidth="1"/>
    <col min="7176" max="7176" width="25.5703125" style="52" customWidth="1"/>
    <col min="7177" max="7177" width="4.7109375" style="52" customWidth="1"/>
    <col min="7178" max="7422" width="0.85546875" style="52"/>
    <col min="7423" max="7423" width="8" style="52" customWidth="1"/>
    <col min="7424" max="7424" width="26.5703125" style="52" customWidth="1"/>
    <col min="7425" max="7425" width="15.5703125" style="52" customWidth="1"/>
    <col min="7426" max="7426" width="14.28515625" style="52" customWidth="1"/>
    <col min="7427" max="7427" width="17.5703125" style="52" customWidth="1"/>
    <col min="7428" max="7428" width="17.85546875" style="52" customWidth="1"/>
    <col min="7429" max="7429" width="16.140625" style="52" customWidth="1"/>
    <col min="7430" max="7430" width="18.140625" style="52" customWidth="1"/>
    <col min="7431" max="7431" width="14.85546875" style="52" customWidth="1"/>
    <col min="7432" max="7432" width="25.5703125" style="52" customWidth="1"/>
    <col min="7433" max="7433" width="4.7109375" style="52" customWidth="1"/>
    <col min="7434" max="7678" width="0.85546875" style="52"/>
    <col min="7679" max="7679" width="8" style="52" customWidth="1"/>
    <col min="7680" max="7680" width="26.5703125" style="52" customWidth="1"/>
    <col min="7681" max="7681" width="15.5703125" style="52" customWidth="1"/>
    <col min="7682" max="7682" width="14.28515625" style="52" customWidth="1"/>
    <col min="7683" max="7683" width="17.5703125" style="52" customWidth="1"/>
    <col min="7684" max="7684" width="17.85546875" style="52" customWidth="1"/>
    <col min="7685" max="7685" width="16.140625" style="52" customWidth="1"/>
    <col min="7686" max="7686" width="18.140625" style="52" customWidth="1"/>
    <col min="7687" max="7687" width="14.85546875" style="52" customWidth="1"/>
    <col min="7688" max="7688" width="25.5703125" style="52" customWidth="1"/>
    <col min="7689" max="7689" width="4.7109375" style="52" customWidth="1"/>
    <col min="7690" max="7934" width="0.85546875" style="52"/>
    <col min="7935" max="7935" width="8" style="52" customWidth="1"/>
    <col min="7936" max="7936" width="26.5703125" style="52" customWidth="1"/>
    <col min="7937" max="7937" width="15.5703125" style="52" customWidth="1"/>
    <col min="7938" max="7938" width="14.28515625" style="52" customWidth="1"/>
    <col min="7939" max="7939" width="17.5703125" style="52" customWidth="1"/>
    <col min="7940" max="7940" width="17.85546875" style="52" customWidth="1"/>
    <col min="7941" max="7941" width="16.140625" style="52" customWidth="1"/>
    <col min="7942" max="7942" width="18.140625" style="52" customWidth="1"/>
    <col min="7943" max="7943" width="14.85546875" style="52" customWidth="1"/>
    <col min="7944" max="7944" width="25.5703125" style="52" customWidth="1"/>
    <col min="7945" max="7945" width="4.7109375" style="52" customWidth="1"/>
    <col min="7946" max="8190" width="0.85546875" style="52"/>
    <col min="8191" max="8191" width="8" style="52" customWidth="1"/>
    <col min="8192" max="8192" width="26.5703125" style="52" customWidth="1"/>
    <col min="8193" max="8193" width="15.5703125" style="52" customWidth="1"/>
    <col min="8194" max="8194" width="14.28515625" style="52" customWidth="1"/>
    <col min="8195" max="8195" width="17.5703125" style="52" customWidth="1"/>
    <col min="8196" max="8196" width="17.85546875" style="52" customWidth="1"/>
    <col min="8197" max="8197" width="16.140625" style="52" customWidth="1"/>
    <col min="8198" max="8198" width="18.140625" style="52" customWidth="1"/>
    <col min="8199" max="8199" width="14.85546875" style="52" customWidth="1"/>
    <col min="8200" max="8200" width="25.5703125" style="52" customWidth="1"/>
    <col min="8201" max="8201" width="4.7109375" style="52" customWidth="1"/>
    <col min="8202" max="8446" width="0.85546875" style="52"/>
    <col min="8447" max="8447" width="8" style="52" customWidth="1"/>
    <col min="8448" max="8448" width="26.5703125" style="52" customWidth="1"/>
    <col min="8449" max="8449" width="15.5703125" style="52" customWidth="1"/>
    <col min="8450" max="8450" width="14.28515625" style="52" customWidth="1"/>
    <col min="8451" max="8451" width="17.5703125" style="52" customWidth="1"/>
    <col min="8452" max="8452" width="17.85546875" style="52" customWidth="1"/>
    <col min="8453" max="8453" width="16.140625" style="52" customWidth="1"/>
    <col min="8454" max="8454" width="18.140625" style="52" customWidth="1"/>
    <col min="8455" max="8455" width="14.85546875" style="52" customWidth="1"/>
    <col min="8456" max="8456" width="25.5703125" style="52" customWidth="1"/>
    <col min="8457" max="8457" width="4.7109375" style="52" customWidth="1"/>
    <col min="8458" max="8702" width="0.85546875" style="52"/>
    <col min="8703" max="8703" width="8" style="52" customWidth="1"/>
    <col min="8704" max="8704" width="26.5703125" style="52" customWidth="1"/>
    <col min="8705" max="8705" width="15.5703125" style="52" customWidth="1"/>
    <col min="8706" max="8706" width="14.28515625" style="52" customWidth="1"/>
    <col min="8707" max="8707" width="17.5703125" style="52" customWidth="1"/>
    <col min="8708" max="8708" width="17.85546875" style="52" customWidth="1"/>
    <col min="8709" max="8709" width="16.140625" style="52" customWidth="1"/>
    <col min="8710" max="8710" width="18.140625" style="52" customWidth="1"/>
    <col min="8711" max="8711" width="14.85546875" style="52" customWidth="1"/>
    <col min="8712" max="8712" width="25.5703125" style="52" customWidth="1"/>
    <col min="8713" max="8713" width="4.7109375" style="52" customWidth="1"/>
    <col min="8714" max="8958" width="0.85546875" style="52"/>
    <col min="8959" max="8959" width="8" style="52" customWidth="1"/>
    <col min="8960" max="8960" width="26.5703125" style="52" customWidth="1"/>
    <col min="8961" max="8961" width="15.5703125" style="52" customWidth="1"/>
    <col min="8962" max="8962" width="14.28515625" style="52" customWidth="1"/>
    <col min="8963" max="8963" width="17.5703125" style="52" customWidth="1"/>
    <col min="8964" max="8964" width="17.85546875" style="52" customWidth="1"/>
    <col min="8965" max="8965" width="16.140625" style="52" customWidth="1"/>
    <col min="8966" max="8966" width="18.140625" style="52" customWidth="1"/>
    <col min="8967" max="8967" width="14.85546875" style="52" customWidth="1"/>
    <col min="8968" max="8968" width="25.5703125" style="52" customWidth="1"/>
    <col min="8969" max="8969" width="4.7109375" style="52" customWidth="1"/>
    <col min="8970" max="9214" width="0.85546875" style="52"/>
    <col min="9215" max="9215" width="8" style="52" customWidth="1"/>
    <col min="9216" max="9216" width="26.5703125" style="52" customWidth="1"/>
    <col min="9217" max="9217" width="15.5703125" style="52" customWidth="1"/>
    <col min="9218" max="9218" width="14.28515625" style="52" customWidth="1"/>
    <col min="9219" max="9219" width="17.5703125" style="52" customWidth="1"/>
    <col min="9220" max="9220" width="17.85546875" style="52" customWidth="1"/>
    <col min="9221" max="9221" width="16.140625" style="52" customWidth="1"/>
    <col min="9222" max="9222" width="18.140625" style="52" customWidth="1"/>
    <col min="9223" max="9223" width="14.85546875" style="52" customWidth="1"/>
    <col min="9224" max="9224" width="25.5703125" style="52" customWidth="1"/>
    <col min="9225" max="9225" width="4.7109375" style="52" customWidth="1"/>
    <col min="9226" max="9470" width="0.85546875" style="52"/>
    <col min="9471" max="9471" width="8" style="52" customWidth="1"/>
    <col min="9472" max="9472" width="26.5703125" style="52" customWidth="1"/>
    <col min="9473" max="9473" width="15.5703125" style="52" customWidth="1"/>
    <col min="9474" max="9474" width="14.28515625" style="52" customWidth="1"/>
    <col min="9475" max="9475" width="17.5703125" style="52" customWidth="1"/>
    <col min="9476" max="9476" width="17.85546875" style="52" customWidth="1"/>
    <col min="9477" max="9477" width="16.140625" style="52" customWidth="1"/>
    <col min="9478" max="9478" width="18.140625" style="52" customWidth="1"/>
    <col min="9479" max="9479" width="14.85546875" style="52" customWidth="1"/>
    <col min="9480" max="9480" width="25.5703125" style="52" customWidth="1"/>
    <col min="9481" max="9481" width="4.7109375" style="52" customWidth="1"/>
    <col min="9482" max="9726" width="0.85546875" style="52"/>
    <col min="9727" max="9727" width="8" style="52" customWidth="1"/>
    <col min="9728" max="9728" width="26.5703125" style="52" customWidth="1"/>
    <col min="9729" max="9729" width="15.5703125" style="52" customWidth="1"/>
    <col min="9730" max="9730" width="14.28515625" style="52" customWidth="1"/>
    <col min="9731" max="9731" width="17.5703125" style="52" customWidth="1"/>
    <col min="9732" max="9732" width="17.85546875" style="52" customWidth="1"/>
    <col min="9733" max="9733" width="16.140625" style="52" customWidth="1"/>
    <col min="9734" max="9734" width="18.140625" style="52" customWidth="1"/>
    <col min="9735" max="9735" width="14.85546875" style="52" customWidth="1"/>
    <col min="9736" max="9736" width="25.5703125" style="52" customWidth="1"/>
    <col min="9737" max="9737" width="4.7109375" style="52" customWidth="1"/>
    <col min="9738" max="9982" width="0.85546875" style="52"/>
    <col min="9983" max="9983" width="8" style="52" customWidth="1"/>
    <col min="9984" max="9984" width="26.5703125" style="52" customWidth="1"/>
    <col min="9985" max="9985" width="15.5703125" style="52" customWidth="1"/>
    <col min="9986" max="9986" width="14.28515625" style="52" customWidth="1"/>
    <col min="9987" max="9987" width="17.5703125" style="52" customWidth="1"/>
    <col min="9988" max="9988" width="17.85546875" style="52" customWidth="1"/>
    <col min="9989" max="9989" width="16.140625" style="52" customWidth="1"/>
    <col min="9990" max="9990" width="18.140625" style="52" customWidth="1"/>
    <col min="9991" max="9991" width="14.85546875" style="52" customWidth="1"/>
    <col min="9992" max="9992" width="25.5703125" style="52" customWidth="1"/>
    <col min="9993" max="9993" width="4.7109375" style="52" customWidth="1"/>
    <col min="9994" max="10238" width="0.85546875" style="52"/>
    <col min="10239" max="10239" width="8" style="52" customWidth="1"/>
    <col min="10240" max="10240" width="26.5703125" style="52" customWidth="1"/>
    <col min="10241" max="10241" width="15.5703125" style="52" customWidth="1"/>
    <col min="10242" max="10242" width="14.28515625" style="52" customWidth="1"/>
    <col min="10243" max="10243" width="17.5703125" style="52" customWidth="1"/>
    <col min="10244" max="10244" width="17.85546875" style="52" customWidth="1"/>
    <col min="10245" max="10245" width="16.140625" style="52" customWidth="1"/>
    <col min="10246" max="10246" width="18.140625" style="52" customWidth="1"/>
    <col min="10247" max="10247" width="14.85546875" style="52" customWidth="1"/>
    <col min="10248" max="10248" width="25.5703125" style="52" customWidth="1"/>
    <col min="10249" max="10249" width="4.7109375" style="52" customWidth="1"/>
    <col min="10250" max="10494" width="0.85546875" style="52"/>
    <col min="10495" max="10495" width="8" style="52" customWidth="1"/>
    <col min="10496" max="10496" width="26.5703125" style="52" customWidth="1"/>
    <col min="10497" max="10497" width="15.5703125" style="52" customWidth="1"/>
    <col min="10498" max="10498" width="14.28515625" style="52" customWidth="1"/>
    <col min="10499" max="10499" width="17.5703125" style="52" customWidth="1"/>
    <col min="10500" max="10500" width="17.85546875" style="52" customWidth="1"/>
    <col min="10501" max="10501" width="16.140625" style="52" customWidth="1"/>
    <col min="10502" max="10502" width="18.140625" style="52" customWidth="1"/>
    <col min="10503" max="10503" width="14.85546875" style="52" customWidth="1"/>
    <col min="10504" max="10504" width="25.5703125" style="52" customWidth="1"/>
    <col min="10505" max="10505" width="4.7109375" style="52" customWidth="1"/>
    <col min="10506" max="10750" width="0.85546875" style="52"/>
    <col min="10751" max="10751" width="8" style="52" customWidth="1"/>
    <col min="10752" max="10752" width="26.5703125" style="52" customWidth="1"/>
    <col min="10753" max="10753" width="15.5703125" style="52" customWidth="1"/>
    <col min="10754" max="10754" width="14.28515625" style="52" customWidth="1"/>
    <col min="10755" max="10755" width="17.5703125" style="52" customWidth="1"/>
    <col min="10756" max="10756" width="17.85546875" style="52" customWidth="1"/>
    <col min="10757" max="10757" width="16.140625" style="52" customWidth="1"/>
    <col min="10758" max="10758" width="18.140625" style="52" customWidth="1"/>
    <col min="10759" max="10759" width="14.85546875" style="52" customWidth="1"/>
    <col min="10760" max="10760" width="25.5703125" style="52" customWidth="1"/>
    <col min="10761" max="10761" width="4.7109375" style="52" customWidth="1"/>
    <col min="10762" max="11006" width="0.85546875" style="52"/>
    <col min="11007" max="11007" width="8" style="52" customWidth="1"/>
    <col min="11008" max="11008" width="26.5703125" style="52" customWidth="1"/>
    <col min="11009" max="11009" width="15.5703125" style="52" customWidth="1"/>
    <col min="11010" max="11010" width="14.28515625" style="52" customWidth="1"/>
    <col min="11011" max="11011" width="17.5703125" style="52" customWidth="1"/>
    <col min="11012" max="11012" width="17.85546875" style="52" customWidth="1"/>
    <col min="11013" max="11013" width="16.140625" style="52" customWidth="1"/>
    <col min="11014" max="11014" width="18.140625" style="52" customWidth="1"/>
    <col min="11015" max="11015" width="14.85546875" style="52" customWidth="1"/>
    <col min="11016" max="11016" width="25.5703125" style="52" customWidth="1"/>
    <col min="11017" max="11017" width="4.7109375" style="52" customWidth="1"/>
    <col min="11018" max="11262" width="0.85546875" style="52"/>
    <col min="11263" max="11263" width="8" style="52" customWidth="1"/>
    <col min="11264" max="11264" width="26.5703125" style="52" customWidth="1"/>
    <col min="11265" max="11265" width="15.5703125" style="52" customWidth="1"/>
    <col min="11266" max="11266" width="14.28515625" style="52" customWidth="1"/>
    <col min="11267" max="11267" width="17.5703125" style="52" customWidth="1"/>
    <col min="11268" max="11268" width="17.85546875" style="52" customWidth="1"/>
    <col min="11269" max="11269" width="16.140625" style="52" customWidth="1"/>
    <col min="11270" max="11270" width="18.140625" style="52" customWidth="1"/>
    <col min="11271" max="11271" width="14.85546875" style="52" customWidth="1"/>
    <col min="11272" max="11272" width="25.5703125" style="52" customWidth="1"/>
    <col min="11273" max="11273" width="4.7109375" style="52" customWidth="1"/>
    <col min="11274" max="11518" width="0.85546875" style="52"/>
    <col min="11519" max="11519" width="8" style="52" customWidth="1"/>
    <col min="11520" max="11520" width="26.5703125" style="52" customWidth="1"/>
    <col min="11521" max="11521" width="15.5703125" style="52" customWidth="1"/>
    <col min="11522" max="11522" width="14.28515625" style="52" customWidth="1"/>
    <col min="11523" max="11523" width="17.5703125" style="52" customWidth="1"/>
    <col min="11524" max="11524" width="17.85546875" style="52" customWidth="1"/>
    <col min="11525" max="11525" width="16.140625" style="52" customWidth="1"/>
    <col min="11526" max="11526" width="18.140625" style="52" customWidth="1"/>
    <col min="11527" max="11527" width="14.85546875" style="52" customWidth="1"/>
    <col min="11528" max="11528" width="25.5703125" style="52" customWidth="1"/>
    <col min="11529" max="11529" width="4.7109375" style="52" customWidth="1"/>
    <col min="11530" max="11774" width="0.85546875" style="52"/>
    <col min="11775" max="11775" width="8" style="52" customWidth="1"/>
    <col min="11776" max="11776" width="26.5703125" style="52" customWidth="1"/>
    <col min="11777" max="11777" width="15.5703125" style="52" customWidth="1"/>
    <col min="11778" max="11778" width="14.28515625" style="52" customWidth="1"/>
    <col min="11779" max="11779" width="17.5703125" style="52" customWidth="1"/>
    <col min="11780" max="11780" width="17.85546875" style="52" customWidth="1"/>
    <col min="11781" max="11781" width="16.140625" style="52" customWidth="1"/>
    <col min="11782" max="11782" width="18.140625" style="52" customWidth="1"/>
    <col min="11783" max="11783" width="14.85546875" style="52" customWidth="1"/>
    <col min="11784" max="11784" width="25.5703125" style="52" customWidth="1"/>
    <col min="11785" max="11785" width="4.7109375" style="52" customWidth="1"/>
    <col min="11786" max="12030" width="0.85546875" style="52"/>
    <col min="12031" max="12031" width="8" style="52" customWidth="1"/>
    <col min="12032" max="12032" width="26.5703125" style="52" customWidth="1"/>
    <col min="12033" max="12033" width="15.5703125" style="52" customWidth="1"/>
    <col min="12034" max="12034" width="14.28515625" style="52" customWidth="1"/>
    <col min="12035" max="12035" width="17.5703125" style="52" customWidth="1"/>
    <col min="12036" max="12036" width="17.85546875" style="52" customWidth="1"/>
    <col min="12037" max="12037" width="16.140625" style="52" customWidth="1"/>
    <col min="12038" max="12038" width="18.140625" style="52" customWidth="1"/>
    <col min="12039" max="12039" width="14.85546875" style="52" customWidth="1"/>
    <col min="12040" max="12040" width="25.5703125" style="52" customWidth="1"/>
    <col min="12041" max="12041" width="4.7109375" style="52" customWidth="1"/>
    <col min="12042" max="12286" width="0.85546875" style="52"/>
    <col min="12287" max="12287" width="8" style="52" customWidth="1"/>
    <col min="12288" max="12288" width="26.5703125" style="52" customWidth="1"/>
    <col min="12289" max="12289" width="15.5703125" style="52" customWidth="1"/>
    <col min="12290" max="12290" width="14.28515625" style="52" customWidth="1"/>
    <col min="12291" max="12291" width="17.5703125" style="52" customWidth="1"/>
    <col min="12292" max="12292" width="17.85546875" style="52" customWidth="1"/>
    <col min="12293" max="12293" width="16.140625" style="52" customWidth="1"/>
    <col min="12294" max="12294" width="18.140625" style="52" customWidth="1"/>
    <col min="12295" max="12295" width="14.85546875" style="52" customWidth="1"/>
    <col min="12296" max="12296" width="25.5703125" style="52" customWidth="1"/>
    <col min="12297" max="12297" width="4.7109375" style="52" customWidth="1"/>
    <col min="12298" max="12542" width="0.85546875" style="52"/>
    <col min="12543" max="12543" width="8" style="52" customWidth="1"/>
    <col min="12544" max="12544" width="26.5703125" style="52" customWidth="1"/>
    <col min="12545" max="12545" width="15.5703125" style="52" customWidth="1"/>
    <col min="12546" max="12546" width="14.28515625" style="52" customWidth="1"/>
    <col min="12547" max="12547" width="17.5703125" style="52" customWidth="1"/>
    <col min="12548" max="12548" width="17.85546875" style="52" customWidth="1"/>
    <col min="12549" max="12549" width="16.140625" style="52" customWidth="1"/>
    <col min="12550" max="12550" width="18.140625" style="52" customWidth="1"/>
    <col min="12551" max="12551" width="14.85546875" style="52" customWidth="1"/>
    <col min="12552" max="12552" width="25.5703125" style="52" customWidth="1"/>
    <col min="12553" max="12553" width="4.7109375" style="52" customWidth="1"/>
    <col min="12554" max="12798" width="0.85546875" style="52"/>
    <col min="12799" max="12799" width="8" style="52" customWidth="1"/>
    <col min="12800" max="12800" width="26.5703125" style="52" customWidth="1"/>
    <col min="12801" max="12801" width="15.5703125" style="52" customWidth="1"/>
    <col min="12802" max="12802" width="14.28515625" style="52" customWidth="1"/>
    <col min="12803" max="12803" width="17.5703125" style="52" customWidth="1"/>
    <col min="12804" max="12804" width="17.85546875" style="52" customWidth="1"/>
    <col min="12805" max="12805" width="16.140625" style="52" customWidth="1"/>
    <col min="12806" max="12806" width="18.140625" style="52" customWidth="1"/>
    <col min="12807" max="12807" width="14.85546875" style="52" customWidth="1"/>
    <col min="12808" max="12808" width="25.5703125" style="52" customWidth="1"/>
    <col min="12809" max="12809" width="4.7109375" style="52" customWidth="1"/>
    <col min="12810" max="13054" width="0.85546875" style="52"/>
    <col min="13055" max="13055" width="8" style="52" customWidth="1"/>
    <col min="13056" max="13056" width="26.5703125" style="52" customWidth="1"/>
    <col min="13057" max="13057" width="15.5703125" style="52" customWidth="1"/>
    <col min="13058" max="13058" width="14.28515625" style="52" customWidth="1"/>
    <col min="13059" max="13059" width="17.5703125" style="52" customWidth="1"/>
    <col min="13060" max="13060" width="17.85546875" style="52" customWidth="1"/>
    <col min="13061" max="13061" width="16.140625" style="52" customWidth="1"/>
    <col min="13062" max="13062" width="18.140625" style="52" customWidth="1"/>
    <col min="13063" max="13063" width="14.85546875" style="52" customWidth="1"/>
    <col min="13064" max="13064" width="25.5703125" style="52" customWidth="1"/>
    <col min="13065" max="13065" width="4.7109375" style="52" customWidth="1"/>
    <col min="13066" max="13310" width="0.85546875" style="52"/>
    <col min="13311" max="13311" width="8" style="52" customWidth="1"/>
    <col min="13312" max="13312" width="26.5703125" style="52" customWidth="1"/>
    <col min="13313" max="13313" width="15.5703125" style="52" customWidth="1"/>
    <col min="13314" max="13314" width="14.28515625" style="52" customWidth="1"/>
    <col min="13315" max="13315" width="17.5703125" style="52" customWidth="1"/>
    <col min="13316" max="13316" width="17.85546875" style="52" customWidth="1"/>
    <col min="13317" max="13317" width="16.140625" style="52" customWidth="1"/>
    <col min="13318" max="13318" width="18.140625" style="52" customWidth="1"/>
    <col min="13319" max="13319" width="14.85546875" style="52" customWidth="1"/>
    <col min="13320" max="13320" width="25.5703125" style="52" customWidth="1"/>
    <col min="13321" max="13321" width="4.7109375" style="52" customWidth="1"/>
    <col min="13322" max="13566" width="0.85546875" style="52"/>
    <col min="13567" max="13567" width="8" style="52" customWidth="1"/>
    <col min="13568" max="13568" width="26.5703125" style="52" customWidth="1"/>
    <col min="13569" max="13569" width="15.5703125" style="52" customWidth="1"/>
    <col min="13570" max="13570" width="14.28515625" style="52" customWidth="1"/>
    <col min="13571" max="13571" width="17.5703125" style="52" customWidth="1"/>
    <col min="13572" max="13572" width="17.85546875" style="52" customWidth="1"/>
    <col min="13573" max="13573" width="16.140625" style="52" customWidth="1"/>
    <col min="13574" max="13574" width="18.140625" style="52" customWidth="1"/>
    <col min="13575" max="13575" width="14.85546875" style="52" customWidth="1"/>
    <col min="13576" max="13576" width="25.5703125" style="52" customWidth="1"/>
    <col min="13577" max="13577" width="4.7109375" style="52" customWidth="1"/>
    <col min="13578" max="13822" width="0.85546875" style="52"/>
    <col min="13823" max="13823" width="8" style="52" customWidth="1"/>
    <col min="13824" max="13824" width="26.5703125" style="52" customWidth="1"/>
    <col min="13825" max="13825" width="15.5703125" style="52" customWidth="1"/>
    <col min="13826" max="13826" width="14.28515625" style="52" customWidth="1"/>
    <col min="13827" max="13827" width="17.5703125" style="52" customWidth="1"/>
    <col min="13828" max="13828" width="17.85546875" style="52" customWidth="1"/>
    <col min="13829" max="13829" width="16.140625" style="52" customWidth="1"/>
    <col min="13830" max="13830" width="18.140625" style="52" customWidth="1"/>
    <col min="13831" max="13831" width="14.85546875" style="52" customWidth="1"/>
    <col min="13832" max="13832" width="25.5703125" style="52" customWidth="1"/>
    <col min="13833" max="13833" width="4.7109375" style="52" customWidth="1"/>
    <col min="13834" max="14078" width="0.85546875" style="52"/>
    <col min="14079" max="14079" width="8" style="52" customWidth="1"/>
    <col min="14080" max="14080" width="26.5703125" style="52" customWidth="1"/>
    <col min="14081" max="14081" width="15.5703125" style="52" customWidth="1"/>
    <col min="14082" max="14082" width="14.28515625" style="52" customWidth="1"/>
    <col min="14083" max="14083" width="17.5703125" style="52" customWidth="1"/>
    <col min="14084" max="14084" width="17.85546875" style="52" customWidth="1"/>
    <col min="14085" max="14085" width="16.140625" style="52" customWidth="1"/>
    <col min="14086" max="14086" width="18.140625" style="52" customWidth="1"/>
    <col min="14087" max="14087" width="14.85546875" style="52" customWidth="1"/>
    <col min="14088" max="14088" width="25.5703125" style="52" customWidth="1"/>
    <col min="14089" max="14089" width="4.7109375" style="52" customWidth="1"/>
    <col min="14090" max="14334" width="0.85546875" style="52"/>
    <col min="14335" max="14335" width="8" style="52" customWidth="1"/>
    <col min="14336" max="14336" width="26.5703125" style="52" customWidth="1"/>
    <col min="14337" max="14337" width="15.5703125" style="52" customWidth="1"/>
    <col min="14338" max="14338" width="14.28515625" style="52" customWidth="1"/>
    <col min="14339" max="14339" width="17.5703125" style="52" customWidth="1"/>
    <col min="14340" max="14340" width="17.85546875" style="52" customWidth="1"/>
    <col min="14341" max="14341" width="16.140625" style="52" customWidth="1"/>
    <col min="14342" max="14342" width="18.140625" style="52" customWidth="1"/>
    <col min="14343" max="14343" width="14.85546875" style="52" customWidth="1"/>
    <col min="14344" max="14344" width="25.5703125" style="52" customWidth="1"/>
    <col min="14345" max="14345" width="4.7109375" style="52" customWidth="1"/>
    <col min="14346" max="14590" width="0.85546875" style="52"/>
    <col min="14591" max="14591" width="8" style="52" customWidth="1"/>
    <col min="14592" max="14592" width="26.5703125" style="52" customWidth="1"/>
    <col min="14593" max="14593" width="15.5703125" style="52" customWidth="1"/>
    <col min="14594" max="14594" width="14.28515625" style="52" customWidth="1"/>
    <col min="14595" max="14595" width="17.5703125" style="52" customWidth="1"/>
    <col min="14596" max="14596" width="17.85546875" style="52" customWidth="1"/>
    <col min="14597" max="14597" width="16.140625" style="52" customWidth="1"/>
    <col min="14598" max="14598" width="18.140625" style="52" customWidth="1"/>
    <col min="14599" max="14599" width="14.85546875" style="52" customWidth="1"/>
    <col min="14600" max="14600" width="25.5703125" style="52" customWidth="1"/>
    <col min="14601" max="14601" width="4.7109375" style="52" customWidth="1"/>
    <col min="14602" max="14846" width="0.85546875" style="52"/>
    <col min="14847" max="14847" width="8" style="52" customWidth="1"/>
    <col min="14848" max="14848" width="26.5703125" style="52" customWidth="1"/>
    <col min="14849" max="14849" width="15.5703125" style="52" customWidth="1"/>
    <col min="14850" max="14850" width="14.28515625" style="52" customWidth="1"/>
    <col min="14851" max="14851" width="17.5703125" style="52" customWidth="1"/>
    <col min="14852" max="14852" width="17.85546875" style="52" customWidth="1"/>
    <col min="14853" max="14853" width="16.140625" style="52" customWidth="1"/>
    <col min="14854" max="14854" width="18.140625" style="52" customWidth="1"/>
    <col min="14855" max="14855" width="14.85546875" style="52" customWidth="1"/>
    <col min="14856" max="14856" width="25.5703125" style="52" customWidth="1"/>
    <col min="14857" max="14857" width="4.7109375" style="52" customWidth="1"/>
    <col min="14858" max="15102" width="0.85546875" style="52"/>
    <col min="15103" max="15103" width="8" style="52" customWidth="1"/>
    <col min="15104" max="15104" width="26.5703125" style="52" customWidth="1"/>
    <col min="15105" max="15105" width="15.5703125" style="52" customWidth="1"/>
    <col min="15106" max="15106" width="14.28515625" style="52" customWidth="1"/>
    <col min="15107" max="15107" width="17.5703125" style="52" customWidth="1"/>
    <col min="15108" max="15108" width="17.85546875" style="52" customWidth="1"/>
    <col min="15109" max="15109" width="16.140625" style="52" customWidth="1"/>
    <col min="15110" max="15110" width="18.140625" style="52" customWidth="1"/>
    <col min="15111" max="15111" width="14.85546875" style="52" customWidth="1"/>
    <col min="15112" max="15112" width="25.5703125" style="52" customWidth="1"/>
    <col min="15113" max="15113" width="4.7109375" style="52" customWidth="1"/>
    <col min="15114" max="15358" width="0.85546875" style="52"/>
    <col min="15359" max="15359" width="8" style="52" customWidth="1"/>
    <col min="15360" max="15360" width="26.5703125" style="52" customWidth="1"/>
    <col min="15361" max="15361" width="15.5703125" style="52" customWidth="1"/>
    <col min="15362" max="15362" width="14.28515625" style="52" customWidth="1"/>
    <col min="15363" max="15363" width="17.5703125" style="52" customWidth="1"/>
    <col min="15364" max="15364" width="17.85546875" style="52" customWidth="1"/>
    <col min="15365" max="15365" width="16.140625" style="52" customWidth="1"/>
    <col min="15366" max="15366" width="18.140625" style="52" customWidth="1"/>
    <col min="15367" max="15367" width="14.85546875" style="52" customWidth="1"/>
    <col min="15368" max="15368" width="25.5703125" style="52" customWidth="1"/>
    <col min="15369" max="15369" width="4.7109375" style="52" customWidth="1"/>
    <col min="15370" max="15614" width="0.85546875" style="52"/>
    <col min="15615" max="15615" width="8" style="52" customWidth="1"/>
    <col min="15616" max="15616" width="26.5703125" style="52" customWidth="1"/>
    <col min="15617" max="15617" width="15.5703125" style="52" customWidth="1"/>
    <col min="15618" max="15618" width="14.28515625" style="52" customWidth="1"/>
    <col min="15619" max="15619" width="17.5703125" style="52" customWidth="1"/>
    <col min="15620" max="15620" width="17.85546875" style="52" customWidth="1"/>
    <col min="15621" max="15621" width="16.140625" style="52" customWidth="1"/>
    <col min="15622" max="15622" width="18.140625" style="52" customWidth="1"/>
    <col min="15623" max="15623" width="14.85546875" style="52" customWidth="1"/>
    <col min="15624" max="15624" width="25.5703125" style="52" customWidth="1"/>
    <col min="15625" max="15625" width="4.7109375" style="52" customWidth="1"/>
    <col min="15626" max="15870" width="0.85546875" style="52"/>
    <col min="15871" max="15871" width="8" style="52" customWidth="1"/>
    <col min="15872" max="15872" width="26.5703125" style="52" customWidth="1"/>
    <col min="15873" max="15873" width="15.5703125" style="52" customWidth="1"/>
    <col min="15874" max="15874" width="14.28515625" style="52" customWidth="1"/>
    <col min="15875" max="15875" width="17.5703125" style="52" customWidth="1"/>
    <col min="15876" max="15876" width="17.85546875" style="52" customWidth="1"/>
    <col min="15877" max="15877" width="16.140625" style="52" customWidth="1"/>
    <col min="15878" max="15878" width="18.140625" style="52" customWidth="1"/>
    <col min="15879" max="15879" width="14.85546875" style="52" customWidth="1"/>
    <col min="15880" max="15880" width="25.5703125" style="52" customWidth="1"/>
    <col min="15881" max="15881" width="4.7109375" style="52" customWidth="1"/>
    <col min="15882" max="16126" width="0.85546875" style="52"/>
    <col min="16127" max="16127" width="8" style="52" customWidth="1"/>
    <col min="16128" max="16128" width="26.5703125" style="52" customWidth="1"/>
    <col min="16129" max="16129" width="15.5703125" style="52" customWidth="1"/>
    <col min="16130" max="16130" width="14.28515625" style="52" customWidth="1"/>
    <col min="16131" max="16131" width="17.5703125" style="52" customWidth="1"/>
    <col min="16132" max="16132" width="17.85546875" style="52" customWidth="1"/>
    <col min="16133" max="16133" width="16.140625" style="52" customWidth="1"/>
    <col min="16134" max="16134" width="18.140625" style="52" customWidth="1"/>
    <col min="16135" max="16135" width="14.85546875" style="52" customWidth="1"/>
    <col min="16136" max="16136" width="25.5703125" style="52" customWidth="1"/>
    <col min="16137" max="16137" width="4.7109375" style="52" customWidth="1"/>
    <col min="16138" max="16384" width="0.85546875" style="52"/>
  </cols>
  <sheetData>
    <row r="1" spans="1:10" s="53" customFormat="1" x14ac:dyDescent="0.25">
      <c r="A1" s="280" t="s">
        <v>273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x14ac:dyDescent="0.25">
      <c r="B2" s="54"/>
    </row>
    <row r="3" spans="1:10" x14ac:dyDescent="0.25">
      <c r="A3" s="240" t="s">
        <v>274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10" s="54" customFormat="1" ht="12.75" customHeight="1" x14ac:dyDescent="0.25">
      <c r="A4" s="54" t="s">
        <v>275</v>
      </c>
      <c r="C4" s="281" t="s">
        <v>276</v>
      </c>
      <c r="D4" s="281"/>
      <c r="E4" s="281"/>
      <c r="F4" s="281"/>
      <c r="G4" s="281"/>
      <c r="H4" s="281"/>
      <c r="I4" s="281"/>
      <c r="J4" s="281"/>
    </row>
    <row r="5" spans="1:10" s="54" customFormat="1" ht="32.25" customHeight="1" x14ac:dyDescent="0.25">
      <c r="A5" s="55" t="s">
        <v>277</v>
      </c>
      <c r="B5" s="55"/>
      <c r="C5" s="55"/>
      <c r="D5" s="282" t="s">
        <v>375</v>
      </c>
      <c r="E5" s="282"/>
      <c r="F5" s="282"/>
      <c r="G5" s="282"/>
      <c r="H5" s="282"/>
      <c r="I5" s="282"/>
      <c r="J5" s="282"/>
    </row>
    <row r="7" spans="1:10" x14ac:dyDescent="0.25">
      <c r="A7" s="240" t="s">
        <v>279</v>
      </c>
      <c r="B7" s="240"/>
      <c r="C7" s="240"/>
      <c r="D7" s="240"/>
      <c r="E7" s="240"/>
      <c r="F7" s="240"/>
      <c r="G7" s="240"/>
      <c r="H7" s="240"/>
      <c r="I7" s="240"/>
      <c r="J7" s="240"/>
    </row>
    <row r="9" spans="1:10" s="56" customFormat="1" ht="13.9" customHeight="1" x14ac:dyDescent="0.25">
      <c r="A9" s="257" t="s">
        <v>280</v>
      </c>
      <c r="B9" s="257" t="s">
        <v>281</v>
      </c>
      <c r="C9" s="257" t="s">
        <v>282</v>
      </c>
      <c r="D9" s="278" t="s">
        <v>283</v>
      </c>
      <c r="E9" s="279"/>
      <c r="F9" s="279"/>
      <c r="G9" s="279"/>
      <c r="H9" s="257" t="s">
        <v>284</v>
      </c>
      <c r="I9" s="257" t="s">
        <v>285</v>
      </c>
      <c r="J9" s="260" t="s">
        <v>286</v>
      </c>
    </row>
    <row r="10" spans="1:10" s="56" customFormat="1" x14ac:dyDescent="0.25">
      <c r="A10" s="258"/>
      <c r="B10" s="258"/>
      <c r="C10" s="258"/>
      <c r="D10" s="257" t="s">
        <v>289</v>
      </c>
      <c r="E10" s="278" t="s">
        <v>70</v>
      </c>
      <c r="F10" s="279"/>
      <c r="G10" s="279"/>
      <c r="H10" s="258"/>
      <c r="I10" s="258"/>
      <c r="J10" s="261"/>
    </row>
    <row r="11" spans="1:10" s="56" customFormat="1" ht="75.75" customHeight="1" x14ac:dyDescent="0.25">
      <c r="A11" s="259"/>
      <c r="B11" s="259"/>
      <c r="C11" s="259"/>
      <c r="D11" s="259"/>
      <c r="E11" s="57" t="s">
        <v>290</v>
      </c>
      <c r="F11" s="57" t="s">
        <v>291</v>
      </c>
      <c r="G11" s="57" t="s">
        <v>292</v>
      </c>
      <c r="H11" s="259"/>
      <c r="I11" s="259"/>
      <c r="J11" s="262"/>
    </row>
    <row r="12" spans="1:10" s="59" customForma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</row>
    <row r="13" spans="1:10" s="59" customFormat="1" ht="48" customHeight="1" x14ac:dyDescent="0.25">
      <c r="A13" s="251" t="s">
        <v>34</v>
      </c>
      <c r="B13" s="60" t="s">
        <v>396</v>
      </c>
      <c r="C13" s="94">
        <v>1</v>
      </c>
      <c r="D13" s="95">
        <v>1250</v>
      </c>
      <c r="E13" s="95"/>
      <c r="F13" s="95">
        <v>1250</v>
      </c>
      <c r="G13" s="95"/>
      <c r="H13" s="96"/>
      <c r="I13" s="95"/>
      <c r="J13" s="95">
        <f>C13*D13*12</f>
        <v>15000</v>
      </c>
    </row>
    <row r="14" spans="1:10" ht="46.5" customHeight="1" x14ac:dyDescent="0.25">
      <c r="A14" s="252"/>
      <c r="B14" s="60" t="s">
        <v>376</v>
      </c>
      <c r="C14" s="94">
        <v>4</v>
      </c>
      <c r="D14" s="95">
        <v>38517.51</v>
      </c>
      <c r="E14" s="95">
        <v>23607.5</v>
      </c>
      <c r="F14" s="95"/>
      <c r="G14" s="95">
        <v>14910.01</v>
      </c>
      <c r="H14" s="96"/>
      <c r="I14" s="95"/>
      <c r="J14" s="95">
        <f>C14*D14*12</f>
        <v>1848840.48</v>
      </c>
    </row>
    <row r="15" spans="1:10" x14ac:dyDescent="0.25">
      <c r="A15" s="270" t="s">
        <v>302</v>
      </c>
      <c r="B15" s="271"/>
      <c r="C15" s="58" t="s">
        <v>46</v>
      </c>
      <c r="D15" s="62"/>
      <c r="E15" s="58" t="s">
        <v>46</v>
      </c>
      <c r="F15" s="58" t="s">
        <v>46</v>
      </c>
      <c r="G15" s="58" t="s">
        <v>46</v>
      </c>
      <c r="H15" s="58" t="s">
        <v>46</v>
      </c>
      <c r="I15" s="58" t="s">
        <v>46</v>
      </c>
      <c r="J15" s="62">
        <f>SUM(J13:J14)</f>
        <v>1863840.48</v>
      </c>
    </row>
    <row r="17" spans="1:10" ht="31.5" customHeight="1" x14ac:dyDescent="0.25">
      <c r="A17" s="229" t="s">
        <v>303</v>
      </c>
      <c r="B17" s="229"/>
      <c r="C17" s="229"/>
      <c r="D17" s="229"/>
      <c r="E17" s="229"/>
      <c r="F17" s="229"/>
      <c r="G17" s="229"/>
      <c r="H17" s="229"/>
      <c r="I17" s="229"/>
      <c r="J17" s="229"/>
    </row>
    <row r="19" spans="1:10" s="59" customFormat="1" ht="49.5" customHeight="1" x14ac:dyDescent="0.25">
      <c r="A19" s="67" t="s">
        <v>280</v>
      </c>
      <c r="B19" s="230" t="s">
        <v>304</v>
      </c>
      <c r="C19" s="230"/>
      <c r="D19" s="230"/>
      <c r="E19" s="230"/>
      <c r="F19" s="230"/>
      <c r="G19" s="230"/>
      <c r="H19" s="230"/>
      <c r="I19" s="67" t="s">
        <v>305</v>
      </c>
      <c r="J19" s="67" t="s">
        <v>306</v>
      </c>
    </row>
    <row r="20" spans="1:10" s="59" customFormat="1" x14ac:dyDescent="0.25">
      <c r="A20" s="69">
        <v>1</v>
      </c>
      <c r="B20" s="245">
        <v>2</v>
      </c>
      <c r="C20" s="246"/>
      <c r="D20" s="246"/>
      <c r="E20" s="246"/>
      <c r="F20" s="246"/>
      <c r="G20" s="246"/>
      <c r="H20" s="247"/>
      <c r="I20" s="69">
        <v>3</v>
      </c>
      <c r="J20" s="69">
        <v>4</v>
      </c>
    </row>
    <row r="21" spans="1:10" ht="15" customHeight="1" x14ac:dyDescent="0.25">
      <c r="A21" s="70" t="s">
        <v>34</v>
      </c>
      <c r="B21" s="223" t="s">
        <v>307</v>
      </c>
      <c r="C21" s="224"/>
      <c r="D21" s="224"/>
      <c r="E21" s="224"/>
      <c r="F21" s="224"/>
      <c r="G21" s="224"/>
      <c r="H21" s="225"/>
      <c r="I21" s="69" t="s">
        <v>46</v>
      </c>
      <c r="J21" s="71"/>
    </row>
    <row r="22" spans="1:10" x14ac:dyDescent="0.25">
      <c r="A22" s="263" t="s">
        <v>209</v>
      </c>
      <c r="B22" s="265" t="s">
        <v>70</v>
      </c>
      <c r="C22" s="266"/>
      <c r="D22" s="266"/>
      <c r="E22" s="266"/>
      <c r="F22" s="266"/>
      <c r="G22" s="266"/>
      <c r="H22" s="267"/>
      <c r="I22" s="268">
        <f>J14</f>
        <v>1848840.48</v>
      </c>
      <c r="J22" s="272">
        <f>I22*22/100</f>
        <v>406744.9056</v>
      </c>
    </row>
    <row r="23" spans="1:10" x14ac:dyDescent="0.25">
      <c r="A23" s="264"/>
      <c r="B23" s="274" t="s">
        <v>308</v>
      </c>
      <c r="C23" s="275"/>
      <c r="D23" s="275"/>
      <c r="E23" s="275"/>
      <c r="F23" s="275"/>
      <c r="G23" s="275"/>
      <c r="H23" s="276"/>
      <c r="I23" s="269"/>
      <c r="J23" s="273"/>
    </row>
    <row r="24" spans="1:10" x14ac:dyDescent="0.25">
      <c r="A24" s="70" t="s">
        <v>207</v>
      </c>
      <c r="B24" s="223" t="s">
        <v>309</v>
      </c>
      <c r="C24" s="224"/>
      <c r="D24" s="224"/>
      <c r="E24" s="224"/>
      <c r="F24" s="224"/>
      <c r="G24" s="224"/>
      <c r="H24" s="225"/>
      <c r="I24" s="72"/>
      <c r="J24" s="71"/>
    </row>
    <row r="25" spans="1:10" ht="15" customHeight="1" x14ac:dyDescent="0.25">
      <c r="A25" s="70" t="s">
        <v>211</v>
      </c>
      <c r="B25" s="223" t="s">
        <v>310</v>
      </c>
      <c r="C25" s="224"/>
      <c r="D25" s="224"/>
      <c r="E25" s="224"/>
      <c r="F25" s="224"/>
      <c r="G25" s="224"/>
      <c r="H25" s="225"/>
      <c r="I25" s="72"/>
      <c r="J25" s="71"/>
    </row>
    <row r="26" spans="1:10" ht="15" customHeight="1" x14ac:dyDescent="0.25">
      <c r="A26" s="70" t="s">
        <v>35</v>
      </c>
      <c r="B26" s="223" t="s">
        <v>311</v>
      </c>
      <c r="C26" s="224"/>
      <c r="D26" s="224"/>
      <c r="E26" s="224"/>
      <c r="F26" s="224"/>
      <c r="G26" s="224"/>
      <c r="H26" s="225"/>
      <c r="I26" s="69" t="s">
        <v>46</v>
      </c>
      <c r="J26" s="71"/>
    </row>
    <row r="27" spans="1:10" x14ac:dyDescent="0.25">
      <c r="A27" s="263" t="s">
        <v>226</v>
      </c>
      <c r="B27" s="265" t="s">
        <v>70</v>
      </c>
      <c r="C27" s="266"/>
      <c r="D27" s="266"/>
      <c r="E27" s="266"/>
      <c r="F27" s="266"/>
      <c r="G27" s="266"/>
      <c r="H27" s="267"/>
      <c r="I27" s="268">
        <f>I22</f>
        <v>1848840.48</v>
      </c>
      <c r="J27" s="272">
        <f>I27*2.9/100</f>
        <v>53616.373919999998</v>
      </c>
    </row>
    <row r="28" spans="1:10" ht="15" customHeight="1" x14ac:dyDescent="0.25">
      <c r="A28" s="264"/>
      <c r="B28" s="274" t="s">
        <v>312</v>
      </c>
      <c r="C28" s="275"/>
      <c r="D28" s="275"/>
      <c r="E28" s="275"/>
      <c r="F28" s="275"/>
      <c r="G28" s="275"/>
      <c r="H28" s="276"/>
      <c r="I28" s="269"/>
      <c r="J28" s="273"/>
    </row>
    <row r="29" spans="1:10" ht="15" customHeight="1" x14ac:dyDescent="0.25">
      <c r="A29" s="70" t="s">
        <v>313</v>
      </c>
      <c r="B29" s="223" t="s">
        <v>314</v>
      </c>
      <c r="C29" s="224"/>
      <c r="D29" s="224"/>
      <c r="E29" s="224"/>
      <c r="F29" s="224"/>
      <c r="G29" s="224"/>
      <c r="H29" s="225"/>
      <c r="I29" s="72"/>
      <c r="J29" s="71"/>
    </row>
    <row r="30" spans="1:10" ht="15" customHeight="1" x14ac:dyDescent="0.25">
      <c r="A30" s="70" t="s">
        <v>315</v>
      </c>
      <c r="B30" s="223" t="s">
        <v>316</v>
      </c>
      <c r="C30" s="224"/>
      <c r="D30" s="224"/>
      <c r="E30" s="224"/>
      <c r="F30" s="224"/>
      <c r="G30" s="224"/>
      <c r="H30" s="225"/>
      <c r="I30" s="72">
        <f>I22</f>
        <v>1848840.48</v>
      </c>
      <c r="J30" s="71">
        <f>I30*0.2/100</f>
        <v>3697.6809600000001</v>
      </c>
    </row>
    <row r="31" spans="1:10" ht="15" customHeight="1" x14ac:dyDescent="0.25">
      <c r="A31" s="70" t="s">
        <v>317</v>
      </c>
      <c r="B31" s="223" t="s">
        <v>318</v>
      </c>
      <c r="C31" s="224"/>
      <c r="D31" s="224"/>
      <c r="E31" s="224"/>
      <c r="F31" s="224"/>
      <c r="G31" s="224"/>
      <c r="H31" s="225"/>
      <c r="I31" s="72"/>
      <c r="J31" s="71"/>
    </row>
    <row r="32" spans="1:10" ht="15" customHeight="1" x14ac:dyDescent="0.25">
      <c r="A32" s="70" t="s">
        <v>319</v>
      </c>
      <c r="B32" s="223" t="s">
        <v>318</v>
      </c>
      <c r="C32" s="224"/>
      <c r="D32" s="224"/>
      <c r="E32" s="224"/>
      <c r="F32" s="224"/>
      <c r="G32" s="224"/>
      <c r="H32" s="225"/>
      <c r="I32" s="72"/>
      <c r="J32" s="71"/>
    </row>
    <row r="33" spans="1:10" ht="15" customHeight="1" x14ac:dyDescent="0.25">
      <c r="A33" s="70" t="s">
        <v>36</v>
      </c>
      <c r="B33" s="223" t="s">
        <v>320</v>
      </c>
      <c r="C33" s="224"/>
      <c r="D33" s="224"/>
      <c r="E33" s="224"/>
      <c r="F33" s="224"/>
      <c r="G33" s="224"/>
      <c r="H33" s="225"/>
      <c r="I33" s="72">
        <f>I22</f>
        <v>1848840.48</v>
      </c>
      <c r="J33" s="71">
        <f>I33*5.1/100</f>
        <v>94290.864479999989</v>
      </c>
    </row>
    <row r="34" spans="1:10" ht="15" customHeight="1" x14ac:dyDescent="0.25">
      <c r="A34" s="70"/>
      <c r="B34" s="102"/>
      <c r="C34" s="103"/>
      <c r="D34" s="103"/>
      <c r="E34" s="103"/>
      <c r="F34" s="103"/>
      <c r="G34" s="103"/>
      <c r="H34" s="109" t="s">
        <v>252</v>
      </c>
      <c r="I34" s="72"/>
      <c r="J34" s="71">
        <f>SUM(J22:J33)</f>
        <v>558349.82496</v>
      </c>
    </row>
    <row r="35" spans="1:10" ht="15" customHeight="1" x14ac:dyDescent="0.25">
      <c r="A35" s="70"/>
      <c r="B35" s="102"/>
      <c r="C35" s="103"/>
      <c r="D35" s="103"/>
      <c r="E35" s="103"/>
      <c r="F35" s="103"/>
      <c r="G35" s="103"/>
      <c r="H35" s="104"/>
      <c r="I35" s="72"/>
      <c r="J35" s="71">
        <v>-0.3</v>
      </c>
    </row>
    <row r="36" spans="1:10" x14ac:dyDescent="0.25">
      <c r="A36" s="70"/>
      <c r="B36" s="237" t="s">
        <v>437</v>
      </c>
      <c r="C36" s="238"/>
      <c r="D36" s="238"/>
      <c r="E36" s="238"/>
      <c r="F36" s="238"/>
      <c r="G36" s="238"/>
      <c r="H36" s="239"/>
      <c r="I36" s="69"/>
      <c r="J36" s="72">
        <f>SUM(J34:J35)</f>
        <v>558349.52495999995</v>
      </c>
    </row>
    <row r="39" spans="1:10" x14ac:dyDescent="0.25">
      <c r="A39" s="240" t="s">
        <v>322</v>
      </c>
      <c r="B39" s="240"/>
      <c r="C39" s="240"/>
      <c r="D39" s="240"/>
      <c r="E39" s="240"/>
      <c r="F39" s="240"/>
      <c r="G39" s="240"/>
      <c r="H39" s="240"/>
      <c r="I39" s="240"/>
      <c r="J39" s="240"/>
    </row>
    <row r="40" spans="1:10" x14ac:dyDescent="0.25">
      <c r="A40" s="54" t="s">
        <v>275</v>
      </c>
      <c r="B40" s="54"/>
      <c r="C40" s="248">
        <v>321</v>
      </c>
      <c r="D40" s="248"/>
      <c r="E40" s="248"/>
      <c r="F40" s="248"/>
      <c r="G40" s="248"/>
      <c r="H40" s="248"/>
      <c r="I40" s="248"/>
      <c r="J40" s="248"/>
    </row>
    <row r="41" spans="1:10" ht="27.75" customHeight="1" x14ac:dyDescent="0.25">
      <c r="A41" s="55" t="s">
        <v>277</v>
      </c>
      <c r="B41" s="55"/>
      <c r="C41" s="55"/>
      <c r="D41" s="282" t="s">
        <v>375</v>
      </c>
      <c r="E41" s="282"/>
      <c r="F41" s="282"/>
      <c r="G41" s="282"/>
      <c r="H41" s="282"/>
      <c r="I41" s="282"/>
      <c r="J41" s="282"/>
    </row>
    <row r="43" spans="1:10" s="59" customFormat="1" ht="38.25" customHeight="1" x14ac:dyDescent="0.25">
      <c r="A43" s="67" t="s">
        <v>280</v>
      </c>
      <c r="B43" s="230" t="s">
        <v>19</v>
      </c>
      <c r="C43" s="230"/>
      <c r="D43" s="230"/>
      <c r="E43" s="230"/>
      <c r="F43" s="230"/>
      <c r="G43" s="230"/>
      <c r="H43" s="67" t="s">
        <v>323</v>
      </c>
      <c r="I43" s="67" t="s">
        <v>324</v>
      </c>
      <c r="J43" s="67" t="s">
        <v>325</v>
      </c>
    </row>
    <row r="44" spans="1:10" s="59" customFormat="1" x14ac:dyDescent="0.25">
      <c r="A44" s="69">
        <v>1</v>
      </c>
      <c r="B44" s="231">
        <v>2</v>
      </c>
      <c r="C44" s="231"/>
      <c r="D44" s="231"/>
      <c r="E44" s="231"/>
      <c r="F44" s="231"/>
      <c r="G44" s="231"/>
      <c r="H44" s="69">
        <v>3</v>
      </c>
      <c r="I44" s="69">
        <v>4</v>
      </c>
      <c r="J44" s="69">
        <v>5</v>
      </c>
    </row>
    <row r="45" spans="1:10" x14ac:dyDescent="0.25">
      <c r="A45" s="70" t="s">
        <v>34</v>
      </c>
      <c r="B45" s="232" t="s">
        <v>377</v>
      </c>
      <c r="C45" s="232"/>
      <c r="D45" s="232"/>
      <c r="E45" s="232"/>
      <c r="F45" s="232"/>
      <c r="G45" s="232"/>
      <c r="H45" s="71">
        <v>2236</v>
      </c>
      <c r="I45" s="73">
        <v>72</v>
      </c>
      <c r="J45" s="71">
        <v>160992</v>
      </c>
    </row>
    <row r="46" spans="1:10" x14ac:dyDescent="0.25">
      <c r="A46" s="74"/>
      <c r="B46" s="228" t="s">
        <v>302</v>
      </c>
      <c r="C46" s="228"/>
      <c r="D46" s="228"/>
      <c r="E46" s="228"/>
      <c r="F46" s="228"/>
      <c r="G46" s="228"/>
      <c r="H46" s="69" t="s">
        <v>46</v>
      </c>
      <c r="I46" s="69" t="s">
        <v>46</v>
      </c>
      <c r="J46" s="72">
        <v>160992</v>
      </c>
    </row>
    <row r="47" spans="1:10" x14ac:dyDescent="0.25">
      <c r="A47" s="79"/>
      <c r="B47" s="79"/>
      <c r="C47" s="79"/>
      <c r="D47" s="79"/>
      <c r="E47" s="79"/>
      <c r="F47" s="79"/>
      <c r="G47" s="79"/>
      <c r="H47" s="79"/>
      <c r="I47" s="79"/>
      <c r="J47" s="79"/>
    </row>
    <row r="49" spans="1:10" ht="15" customHeight="1" x14ac:dyDescent="0.25">
      <c r="A49" s="229" t="s">
        <v>332</v>
      </c>
      <c r="B49" s="229"/>
      <c r="C49" s="229"/>
      <c r="D49" s="229"/>
      <c r="E49" s="229"/>
      <c r="F49" s="229"/>
      <c r="G49" s="229"/>
      <c r="H49" s="229"/>
      <c r="I49" s="229"/>
      <c r="J49" s="229"/>
    </row>
    <row r="50" spans="1:10" x14ac:dyDescent="0.25">
      <c r="A50" s="54" t="s">
        <v>275</v>
      </c>
      <c r="B50" s="54"/>
      <c r="C50" s="248">
        <v>340</v>
      </c>
      <c r="D50" s="248"/>
      <c r="E50" s="248"/>
      <c r="F50" s="248"/>
      <c r="G50" s="248"/>
      <c r="H50" s="248"/>
      <c r="I50" s="248"/>
      <c r="J50" s="248"/>
    </row>
    <row r="51" spans="1:10" ht="31.5" customHeight="1" x14ac:dyDescent="0.25">
      <c r="A51" s="55" t="s">
        <v>277</v>
      </c>
      <c r="B51" s="55"/>
      <c r="C51" s="55"/>
      <c r="D51" s="282" t="s">
        <v>375</v>
      </c>
      <c r="E51" s="282"/>
      <c r="F51" s="282"/>
      <c r="G51" s="282"/>
      <c r="H51" s="282"/>
      <c r="I51" s="282"/>
      <c r="J51" s="282"/>
    </row>
    <row r="53" spans="1:10" s="59" customFormat="1" ht="39.75" customHeight="1" x14ac:dyDescent="0.25">
      <c r="A53" s="67" t="s">
        <v>280</v>
      </c>
      <c r="B53" s="230" t="s">
        <v>19</v>
      </c>
      <c r="C53" s="230"/>
      <c r="D53" s="230"/>
      <c r="E53" s="230"/>
      <c r="F53" s="230"/>
      <c r="G53" s="230"/>
      <c r="H53" s="67" t="s">
        <v>323</v>
      </c>
      <c r="I53" s="67" t="s">
        <v>324</v>
      </c>
      <c r="J53" s="67" t="s">
        <v>325</v>
      </c>
    </row>
    <row r="54" spans="1:10" s="59" customFormat="1" x14ac:dyDescent="0.25">
      <c r="A54" s="69">
        <v>1</v>
      </c>
      <c r="B54" s="231">
        <v>2</v>
      </c>
      <c r="C54" s="231"/>
      <c r="D54" s="231"/>
      <c r="E54" s="231"/>
      <c r="F54" s="231"/>
      <c r="G54" s="231"/>
      <c r="H54" s="69">
        <v>3</v>
      </c>
      <c r="I54" s="69">
        <v>4</v>
      </c>
      <c r="J54" s="69">
        <v>5</v>
      </c>
    </row>
    <row r="55" spans="1:10" s="59" customFormat="1" ht="15" customHeight="1" x14ac:dyDescent="0.25">
      <c r="A55" s="69">
        <v>1</v>
      </c>
      <c r="B55" s="232" t="s">
        <v>378</v>
      </c>
      <c r="C55" s="232"/>
      <c r="D55" s="232"/>
      <c r="E55" s="232"/>
      <c r="F55" s="232"/>
      <c r="G55" s="232"/>
      <c r="H55" s="71">
        <v>1000</v>
      </c>
      <c r="I55" s="73">
        <v>5</v>
      </c>
      <c r="J55" s="71">
        <v>5000</v>
      </c>
    </row>
    <row r="56" spans="1:10" x14ac:dyDescent="0.25">
      <c r="A56" s="74"/>
      <c r="B56" s="237" t="s">
        <v>302</v>
      </c>
      <c r="C56" s="238"/>
      <c r="D56" s="238"/>
      <c r="E56" s="238"/>
      <c r="F56" s="238"/>
      <c r="G56" s="239"/>
      <c r="H56" s="69" t="s">
        <v>46</v>
      </c>
      <c r="I56" s="69" t="s">
        <v>46</v>
      </c>
      <c r="J56" s="72">
        <f>SUM(J55:J55)</f>
        <v>5000</v>
      </c>
    </row>
    <row r="58" spans="1:10" x14ac:dyDescent="0.25">
      <c r="A58" s="240" t="s">
        <v>333</v>
      </c>
      <c r="B58" s="240"/>
      <c r="C58" s="240"/>
      <c r="D58" s="240"/>
      <c r="E58" s="240"/>
      <c r="F58" s="240"/>
      <c r="G58" s="240"/>
      <c r="H58" s="240"/>
      <c r="I58" s="240"/>
      <c r="J58" s="240"/>
    </row>
    <row r="59" spans="1:10" x14ac:dyDescent="0.25">
      <c r="A59" s="54" t="s">
        <v>275</v>
      </c>
      <c r="B59" s="54"/>
      <c r="C59" s="248">
        <v>244</v>
      </c>
      <c r="D59" s="248"/>
      <c r="E59" s="248"/>
      <c r="F59" s="248"/>
      <c r="G59" s="248"/>
      <c r="H59" s="248"/>
      <c r="I59" s="248"/>
      <c r="J59" s="248"/>
    </row>
    <row r="60" spans="1:10" ht="30" customHeight="1" x14ac:dyDescent="0.25">
      <c r="A60" s="55" t="s">
        <v>277</v>
      </c>
      <c r="B60" s="55"/>
      <c r="C60" s="55"/>
      <c r="D60" s="282" t="s">
        <v>375</v>
      </c>
      <c r="E60" s="282"/>
      <c r="F60" s="282"/>
      <c r="G60" s="282"/>
      <c r="H60" s="282"/>
      <c r="I60" s="282"/>
      <c r="J60" s="282"/>
    </row>
    <row r="62" spans="1:10" x14ac:dyDescent="0.25">
      <c r="A62" s="240" t="s">
        <v>335</v>
      </c>
      <c r="B62" s="240"/>
      <c r="C62" s="240"/>
      <c r="D62" s="240"/>
      <c r="E62" s="240"/>
      <c r="F62" s="240"/>
      <c r="G62" s="240"/>
      <c r="H62" s="240"/>
      <c r="I62" s="240"/>
      <c r="J62" s="240"/>
    </row>
    <row r="64" spans="1:10" s="59" customFormat="1" ht="39" customHeight="1" x14ac:dyDescent="0.25">
      <c r="A64" s="67" t="s">
        <v>280</v>
      </c>
      <c r="B64" s="230" t="s">
        <v>336</v>
      </c>
      <c r="C64" s="230"/>
      <c r="D64" s="230"/>
      <c r="E64" s="230"/>
      <c r="F64" s="230"/>
      <c r="G64" s="67" t="s">
        <v>337</v>
      </c>
      <c r="H64" s="67" t="s">
        <v>338</v>
      </c>
      <c r="I64" s="67" t="s">
        <v>339</v>
      </c>
      <c r="J64" s="67" t="s">
        <v>340</v>
      </c>
    </row>
    <row r="65" spans="1:10" s="59" customFormat="1" x14ac:dyDescent="0.25">
      <c r="A65" s="69">
        <v>1</v>
      </c>
      <c r="B65" s="231">
        <v>2</v>
      </c>
      <c r="C65" s="231"/>
      <c r="D65" s="231"/>
      <c r="E65" s="231"/>
      <c r="F65" s="231"/>
      <c r="G65" s="69">
        <v>3</v>
      </c>
      <c r="H65" s="69">
        <v>4</v>
      </c>
      <c r="I65" s="69">
        <v>5</v>
      </c>
      <c r="J65" s="69">
        <v>6</v>
      </c>
    </row>
    <row r="66" spans="1:10" x14ac:dyDescent="0.25">
      <c r="A66" s="74"/>
      <c r="B66" s="223"/>
      <c r="C66" s="224"/>
      <c r="D66" s="224"/>
      <c r="E66" s="224"/>
      <c r="F66" s="225"/>
      <c r="G66" s="81"/>
      <c r="H66" s="82"/>
      <c r="I66" s="71"/>
      <c r="J66" s="71"/>
    </row>
    <row r="67" spans="1:10" x14ac:dyDescent="0.25">
      <c r="A67" s="74"/>
      <c r="B67" s="237" t="s">
        <v>344</v>
      </c>
      <c r="C67" s="238"/>
      <c r="D67" s="238"/>
      <c r="E67" s="238"/>
      <c r="F67" s="239"/>
      <c r="G67" s="69" t="s">
        <v>46</v>
      </c>
      <c r="H67" s="69" t="s">
        <v>46</v>
      </c>
      <c r="I67" s="69" t="s">
        <v>46</v>
      </c>
      <c r="J67" s="72">
        <v>0</v>
      </c>
    </row>
    <row r="69" spans="1:10" x14ac:dyDescent="0.25">
      <c r="A69" s="240" t="s">
        <v>353</v>
      </c>
      <c r="B69" s="240"/>
      <c r="C69" s="240"/>
      <c r="D69" s="240"/>
      <c r="E69" s="240"/>
      <c r="F69" s="240"/>
      <c r="G69" s="240"/>
      <c r="H69" s="240"/>
      <c r="I69" s="240"/>
      <c r="J69" s="240"/>
    </row>
    <row r="71" spans="1:10" s="59" customFormat="1" ht="39" customHeight="1" x14ac:dyDescent="0.25">
      <c r="A71" s="84" t="s">
        <v>280</v>
      </c>
      <c r="B71" s="242" t="s">
        <v>336</v>
      </c>
      <c r="C71" s="243"/>
      <c r="D71" s="243"/>
      <c r="E71" s="243"/>
      <c r="F71" s="243"/>
      <c r="G71" s="244"/>
      <c r="H71" s="84" t="s">
        <v>354</v>
      </c>
      <c r="I71" s="84" t="s">
        <v>355</v>
      </c>
      <c r="J71" s="67" t="s">
        <v>356</v>
      </c>
    </row>
    <row r="72" spans="1:10" s="59" customFormat="1" x14ac:dyDescent="0.25">
      <c r="A72" s="69">
        <v>1</v>
      </c>
      <c r="B72" s="245">
        <v>2</v>
      </c>
      <c r="C72" s="246"/>
      <c r="D72" s="246"/>
      <c r="E72" s="246"/>
      <c r="F72" s="246"/>
      <c r="G72" s="247"/>
      <c r="H72" s="69">
        <v>3</v>
      </c>
      <c r="I72" s="69">
        <v>4</v>
      </c>
      <c r="J72" s="69">
        <v>5</v>
      </c>
    </row>
    <row r="73" spans="1:10" x14ac:dyDescent="0.25">
      <c r="A73" s="70" t="s">
        <v>34</v>
      </c>
      <c r="B73" s="223"/>
      <c r="C73" s="224"/>
      <c r="D73" s="224"/>
      <c r="E73" s="224"/>
      <c r="F73" s="224"/>
      <c r="G73" s="225"/>
      <c r="H73" s="81"/>
      <c r="I73" s="81"/>
      <c r="J73" s="72">
        <v>0</v>
      </c>
    </row>
    <row r="74" spans="1:10" x14ac:dyDescent="0.25">
      <c r="A74" s="74"/>
      <c r="B74" s="237" t="s">
        <v>302</v>
      </c>
      <c r="C74" s="238"/>
      <c r="D74" s="238"/>
      <c r="E74" s="238"/>
      <c r="F74" s="238"/>
      <c r="G74" s="239"/>
      <c r="H74" s="69" t="s">
        <v>46</v>
      </c>
      <c r="I74" s="69" t="s">
        <v>46</v>
      </c>
      <c r="J74" s="72">
        <f>SUM(J73:J73)</f>
        <v>0</v>
      </c>
    </row>
    <row r="75" spans="1:10" x14ac:dyDescent="0.25">
      <c r="A75" s="75"/>
      <c r="B75" s="76"/>
      <c r="C75" s="76"/>
      <c r="D75" s="76"/>
      <c r="E75" s="76"/>
      <c r="F75" s="76"/>
      <c r="G75" s="76"/>
      <c r="H75" s="77"/>
      <c r="I75" s="77"/>
      <c r="J75" s="78"/>
    </row>
    <row r="76" spans="1:10" x14ac:dyDescent="0.25">
      <c r="A76" s="75"/>
      <c r="B76" s="76"/>
      <c r="C76" s="76"/>
      <c r="D76" s="76"/>
      <c r="E76" s="76"/>
      <c r="F76" s="76"/>
      <c r="G76" s="76"/>
      <c r="H76" s="77"/>
      <c r="I76" s="77"/>
      <c r="J76" s="78"/>
    </row>
    <row r="77" spans="1:10" x14ac:dyDescent="0.25">
      <c r="A77" s="75"/>
      <c r="B77" s="76"/>
      <c r="C77" s="76"/>
      <c r="D77" s="76"/>
      <c r="E77" s="76"/>
      <c r="F77" s="76"/>
      <c r="G77" s="76"/>
      <c r="H77" s="77"/>
      <c r="I77" s="77"/>
      <c r="J77" s="78"/>
    </row>
    <row r="78" spans="1:10" x14ac:dyDescent="0.25">
      <c r="A78" s="75"/>
      <c r="B78" s="76"/>
      <c r="C78" s="76"/>
      <c r="D78" s="76"/>
      <c r="E78" s="76"/>
      <c r="F78" s="76"/>
      <c r="G78" s="76"/>
      <c r="H78" s="77"/>
      <c r="I78" s="77"/>
      <c r="J78" s="78"/>
    </row>
    <row r="79" spans="1:10" x14ac:dyDescent="0.25">
      <c r="A79" s="75"/>
      <c r="B79" s="76"/>
      <c r="C79" s="76"/>
      <c r="D79" s="76"/>
      <c r="E79" s="76"/>
      <c r="F79" s="76"/>
      <c r="G79" s="76"/>
      <c r="H79" s="77"/>
      <c r="I79" s="77"/>
      <c r="J79" s="78"/>
    </row>
    <row r="80" spans="1:10" x14ac:dyDescent="0.25">
      <c r="A80" s="75"/>
      <c r="B80" s="76"/>
      <c r="C80" s="76"/>
      <c r="D80" s="76"/>
      <c r="E80" s="76"/>
      <c r="F80" s="76"/>
      <c r="G80" s="76"/>
      <c r="H80" s="77"/>
      <c r="I80" s="77"/>
      <c r="J80" s="78"/>
    </row>
    <row r="81" spans="1:10" x14ac:dyDescent="0.25">
      <c r="A81" s="240" t="s">
        <v>360</v>
      </c>
      <c r="B81" s="240"/>
      <c r="C81" s="240"/>
      <c r="D81" s="240"/>
      <c r="E81" s="240"/>
      <c r="F81" s="240"/>
      <c r="G81" s="240"/>
      <c r="H81" s="240"/>
      <c r="I81" s="240"/>
      <c r="J81" s="240"/>
    </row>
    <row r="83" spans="1:10" s="59" customFormat="1" ht="27" customHeight="1" x14ac:dyDescent="0.25">
      <c r="A83" s="67" t="s">
        <v>280</v>
      </c>
      <c r="B83" s="230" t="s">
        <v>336</v>
      </c>
      <c r="C83" s="230"/>
      <c r="D83" s="230"/>
      <c r="E83" s="230"/>
      <c r="F83" s="230"/>
      <c r="G83" s="230"/>
      <c r="H83" s="230"/>
      <c r="I83" s="67" t="s">
        <v>361</v>
      </c>
      <c r="J83" s="67" t="s">
        <v>362</v>
      </c>
    </row>
    <row r="84" spans="1:10" s="59" customFormat="1" x14ac:dyDescent="0.25">
      <c r="A84" s="69">
        <v>1</v>
      </c>
      <c r="B84" s="231">
        <v>2</v>
      </c>
      <c r="C84" s="231"/>
      <c r="D84" s="231"/>
      <c r="E84" s="231"/>
      <c r="F84" s="231"/>
      <c r="G84" s="231"/>
      <c r="H84" s="231"/>
      <c r="I84" s="69">
        <v>3</v>
      </c>
      <c r="J84" s="69">
        <v>4</v>
      </c>
    </row>
    <row r="85" spans="1:10" x14ac:dyDescent="0.25">
      <c r="A85" s="70" t="s">
        <v>34</v>
      </c>
      <c r="B85" s="223" t="s">
        <v>380</v>
      </c>
      <c r="C85" s="224"/>
      <c r="D85" s="224"/>
      <c r="E85" s="224"/>
      <c r="F85" s="224"/>
      <c r="G85" s="224"/>
      <c r="H85" s="225"/>
      <c r="I85" s="81">
        <v>1</v>
      </c>
      <c r="J85" s="72">
        <v>4272948</v>
      </c>
    </row>
    <row r="86" spans="1:10" x14ac:dyDescent="0.25">
      <c r="A86" s="70" t="s">
        <v>35</v>
      </c>
      <c r="B86" s="223" t="s">
        <v>381</v>
      </c>
      <c r="C86" s="224"/>
      <c r="D86" s="224"/>
      <c r="E86" s="224"/>
      <c r="F86" s="224"/>
      <c r="G86" s="224"/>
      <c r="H86" s="225"/>
      <c r="I86" s="81">
        <v>1</v>
      </c>
      <c r="J86" s="72">
        <v>1293600</v>
      </c>
    </row>
    <row r="87" spans="1:10" x14ac:dyDescent="0.25">
      <c r="A87" s="70" t="s">
        <v>36</v>
      </c>
      <c r="B87" s="223" t="s">
        <v>382</v>
      </c>
      <c r="C87" s="224"/>
      <c r="D87" s="224"/>
      <c r="E87" s="224"/>
      <c r="F87" s="224"/>
      <c r="G87" s="224"/>
      <c r="H87" s="225"/>
      <c r="I87" s="81">
        <v>1</v>
      </c>
      <c r="J87" s="72">
        <v>129360</v>
      </c>
    </row>
    <row r="88" spans="1:10" ht="15" customHeight="1" x14ac:dyDescent="0.25">
      <c r="A88" s="70" t="s">
        <v>37</v>
      </c>
      <c r="B88" s="223" t="s">
        <v>383</v>
      </c>
      <c r="C88" s="224"/>
      <c r="D88" s="224"/>
      <c r="E88" s="224"/>
      <c r="F88" s="224"/>
      <c r="G88" s="224"/>
      <c r="H88" s="225"/>
      <c r="I88" s="81">
        <v>1</v>
      </c>
      <c r="J88" s="72">
        <v>5036910</v>
      </c>
    </row>
    <row r="89" spans="1:10" ht="15" customHeight="1" x14ac:dyDescent="0.25">
      <c r="A89" s="70" t="s">
        <v>38</v>
      </c>
      <c r="B89" s="223" t="s">
        <v>384</v>
      </c>
      <c r="C89" s="224"/>
      <c r="D89" s="224"/>
      <c r="E89" s="224"/>
      <c r="F89" s="224"/>
      <c r="G89" s="224"/>
      <c r="H89" s="225"/>
      <c r="I89" s="81">
        <v>1</v>
      </c>
      <c r="J89" s="72">
        <v>1352470</v>
      </c>
    </row>
    <row r="90" spans="1:10" ht="15" customHeight="1" x14ac:dyDescent="0.25">
      <c r="A90" s="70" t="s">
        <v>39</v>
      </c>
      <c r="B90" s="223" t="s">
        <v>401</v>
      </c>
      <c r="C90" s="224"/>
      <c r="D90" s="224"/>
      <c r="E90" s="224"/>
      <c r="F90" s="224"/>
      <c r="G90" s="224"/>
      <c r="H90" s="225"/>
      <c r="I90" s="81">
        <v>1</v>
      </c>
      <c r="J90" s="72">
        <v>15400</v>
      </c>
    </row>
    <row r="91" spans="1:10" x14ac:dyDescent="0.25">
      <c r="A91" s="74"/>
      <c r="B91" s="236" t="s">
        <v>302</v>
      </c>
      <c r="C91" s="236"/>
      <c r="D91" s="236"/>
      <c r="E91" s="236"/>
      <c r="F91" s="236"/>
      <c r="G91" s="236"/>
      <c r="H91" s="236"/>
      <c r="I91" s="69" t="s">
        <v>46</v>
      </c>
      <c r="J91" s="72">
        <f>SUM(J85:J90)</f>
        <v>12100688</v>
      </c>
    </row>
    <row r="93" spans="1:10" ht="15" customHeight="1" x14ac:dyDescent="0.25">
      <c r="A93" s="229" t="s">
        <v>368</v>
      </c>
      <c r="B93" s="229"/>
      <c r="C93" s="229"/>
      <c r="D93" s="229"/>
      <c r="E93" s="229"/>
      <c r="F93" s="229"/>
      <c r="G93" s="229"/>
      <c r="H93" s="229"/>
      <c r="I93" s="229"/>
      <c r="J93" s="229"/>
    </row>
    <row r="95" spans="1:10" s="59" customFormat="1" ht="25.5" customHeight="1" x14ac:dyDescent="0.25">
      <c r="A95" s="67" t="s">
        <v>280</v>
      </c>
      <c r="B95" s="230" t="s">
        <v>336</v>
      </c>
      <c r="C95" s="230"/>
      <c r="D95" s="230"/>
      <c r="E95" s="230"/>
      <c r="F95" s="230"/>
      <c r="G95" s="230"/>
      <c r="H95" s="67" t="s">
        <v>369</v>
      </c>
      <c r="I95" s="67" t="s">
        <v>370</v>
      </c>
      <c r="J95" s="67" t="s">
        <v>371</v>
      </c>
    </row>
    <row r="96" spans="1:10" s="59" customFormat="1" x14ac:dyDescent="0.25">
      <c r="A96" s="69">
        <v>1</v>
      </c>
      <c r="B96" s="231">
        <v>2</v>
      </c>
      <c r="C96" s="231"/>
      <c r="D96" s="231"/>
      <c r="E96" s="231"/>
      <c r="F96" s="231"/>
      <c r="G96" s="231"/>
      <c r="H96" s="69">
        <v>3</v>
      </c>
      <c r="I96" s="69">
        <v>4</v>
      </c>
      <c r="J96" s="69">
        <v>5</v>
      </c>
    </row>
    <row r="97" spans="1:10" s="124" customFormat="1" x14ac:dyDescent="0.25">
      <c r="A97" s="125">
        <v>2</v>
      </c>
      <c r="B97" s="232" t="s">
        <v>480</v>
      </c>
      <c r="C97" s="232"/>
      <c r="D97" s="232"/>
      <c r="E97" s="232"/>
      <c r="F97" s="232"/>
      <c r="G97" s="232"/>
      <c r="H97" s="125">
        <v>12</v>
      </c>
      <c r="I97" s="72">
        <v>415000</v>
      </c>
      <c r="J97" s="72">
        <f>H97*I97</f>
        <v>4980000</v>
      </c>
    </row>
    <row r="98" spans="1:10" x14ac:dyDescent="0.25">
      <c r="A98" s="70" t="s">
        <v>35</v>
      </c>
      <c r="B98" s="232" t="s">
        <v>484</v>
      </c>
      <c r="C98" s="232"/>
      <c r="D98" s="232"/>
      <c r="E98" s="232"/>
      <c r="F98" s="232"/>
      <c r="G98" s="232"/>
      <c r="H98" s="81">
        <v>1</v>
      </c>
      <c r="I98" s="72">
        <v>94890</v>
      </c>
      <c r="J98" s="72">
        <f>H98*I98</f>
        <v>94890</v>
      </c>
    </row>
    <row r="99" spans="1:10" x14ac:dyDescent="0.25">
      <c r="A99" s="74"/>
      <c r="B99" s="228" t="s">
        <v>302</v>
      </c>
      <c r="C99" s="228"/>
      <c r="D99" s="228"/>
      <c r="E99" s="228"/>
      <c r="F99" s="228"/>
      <c r="G99" s="228"/>
      <c r="H99" s="72"/>
      <c r="I99" s="69" t="s">
        <v>46</v>
      </c>
      <c r="J99" s="72">
        <f>SUM(J97:J98)</f>
        <v>5074890</v>
      </c>
    </row>
    <row r="103" spans="1:10" x14ac:dyDescent="0.25">
      <c r="D103" s="227"/>
      <c r="E103" s="227"/>
      <c r="F103" s="59"/>
      <c r="G103" s="227"/>
      <c r="H103" s="227"/>
    </row>
    <row r="104" spans="1:10" s="86" customFormat="1" ht="11.25" x14ac:dyDescent="0.25">
      <c r="D104" s="226"/>
      <c r="E104" s="226"/>
      <c r="G104" s="226"/>
      <c r="H104" s="226"/>
    </row>
    <row r="106" spans="1:10" x14ac:dyDescent="0.25">
      <c r="D106" s="227"/>
      <c r="E106" s="227"/>
      <c r="F106" s="59"/>
      <c r="G106" s="227"/>
      <c r="H106" s="227"/>
    </row>
    <row r="107" spans="1:10" x14ac:dyDescent="0.25">
      <c r="A107" s="86"/>
      <c r="B107" s="86"/>
      <c r="C107" s="86"/>
      <c r="D107" s="226"/>
      <c r="E107" s="226"/>
      <c r="F107" s="86"/>
      <c r="G107" s="226"/>
      <c r="H107" s="226"/>
    </row>
  </sheetData>
  <mergeCells count="90">
    <mergeCell ref="A1:J1"/>
    <mergeCell ref="A3:J3"/>
    <mergeCell ref="C4:J4"/>
    <mergeCell ref="D5:J5"/>
    <mergeCell ref="A7:J7"/>
    <mergeCell ref="B21:H21"/>
    <mergeCell ref="I9:I11"/>
    <mergeCell ref="J9:J11"/>
    <mergeCell ref="D10:D11"/>
    <mergeCell ref="E10:G10"/>
    <mergeCell ref="A15:B15"/>
    <mergeCell ref="A17:J17"/>
    <mergeCell ref="B19:H19"/>
    <mergeCell ref="B20:H20"/>
    <mergeCell ref="A9:A11"/>
    <mergeCell ref="B9:B11"/>
    <mergeCell ref="C9:C11"/>
    <mergeCell ref="D9:G9"/>
    <mergeCell ref="H9:H11"/>
    <mergeCell ref="J27:J28"/>
    <mergeCell ref="B28:H28"/>
    <mergeCell ref="A22:A23"/>
    <mergeCell ref="B22:H22"/>
    <mergeCell ref="I22:I23"/>
    <mergeCell ref="J22:J23"/>
    <mergeCell ref="B23:H23"/>
    <mergeCell ref="B24:H24"/>
    <mergeCell ref="B25:H25"/>
    <mergeCell ref="B26:H26"/>
    <mergeCell ref="A27:A28"/>
    <mergeCell ref="B27:H27"/>
    <mergeCell ref="I27:I28"/>
    <mergeCell ref="B45:G45"/>
    <mergeCell ref="B29:H29"/>
    <mergeCell ref="B30:H30"/>
    <mergeCell ref="B31:H31"/>
    <mergeCell ref="B32:H32"/>
    <mergeCell ref="B33:H33"/>
    <mergeCell ref="B36:H36"/>
    <mergeCell ref="A39:J39"/>
    <mergeCell ref="C40:J40"/>
    <mergeCell ref="D41:J41"/>
    <mergeCell ref="B43:G43"/>
    <mergeCell ref="B44:G44"/>
    <mergeCell ref="B88:H88"/>
    <mergeCell ref="A62:J62"/>
    <mergeCell ref="B46:G46"/>
    <mergeCell ref="A49:J49"/>
    <mergeCell ref="C50:J50"/>
    <mergeCell ref="D51:J51"/>
    <mergeCell ref="B53:G53"/>
    <mergeCell ref="B54:G54"/>
    <mergeCell ref="B55:G55"/>
    <mergeCell ref="B56:G56"/>
    <mergeCell ref="A58:J58"/>
    <mergeCell ref="C59:J59"/>
    <mergeCell ref="D60:J60"/>
    <mergeCell ref="B73:G73"/>
    <mergeCell ref="B74:G74"/>
    <mergeCell ref="A81:J81"/>
    <mergeCell ref="B66:F66"/>
    <mergeCell ref="B67:F67"/>
    <mergeCell ref="A69:J69"/>
    <mergeCell ref="B71:G71"/>
    <mergeCell ref="B72:G72"/>
    <mergeCell ref="B89:H89"/>
    <mergeCell ref="B90:H90"/>
    <mergeCell ref="B91:H91"/>
    <mergeCell ref="A13:A14"/>
    <mergeCell ref="D106:E106"/>
    <mergeCell ref="G106:H106"/>
    <mergeCell ref="B96:G96"/>
    <mergeCell ref="B84:H84"/>
    <mergeCell ref="B85:H85"/>
    <mergeCell ref="B86:H86"/>
    <mergeCell ref="A93:J93"/>
    <mergeCell ref="B95:G95"/>
    <mergeCell ref="B83:H83"/>
    <mergeCell ref="B64:F64"/>
    <mergeCell ref="B65:F65"/>
    <mergeCell ref="B87:H87"/>
    <mergeCell ref="B97:G97"/>
    <mergeCell ref="D107:E107"/>
    <mergeCell ref="G107:H107"/>
    <mergeCell ref="B98:G98"/>
    <mergeCell ref="B99:G99"/>
    <mergeCell ref="D103:E103"/>
    <mergeCell ref="G103:H103"/>
    <mergeCell ref="D104:E104"/>
    <mergeCell ref="G104:H10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topLeftCell="A94" workbookViewId="0">
      <selection activeCell="I122" sqref="I122"/>
    </sheetView>
  </sheetViews>
  <sheetFormatPr defaultColWidth="0.85546875" defaultRowHeight="15" x14ac:dyDescent="0.25"/>
  <cols>
    <col min="1" max="1" width="8" style="52" customWidth="1"/>
    <col min="2" max="2" width="26.5703125" style="52" customWidth="1"/>
    <col min="3" max="3" width="15.5703125" style="52" customWidth="1"/>
    <col min="4" max="4" width="14.28515625" style="52" customWidth="1"/>
    <col min="5" max="5" width="17.5703125" style="52" customWidth="1"/>
    <col min="6" max="6" width="17.85546875" style="52" customWidth="1"/>
    <col min="7" max="7" width="16.140625" style="52" customWidth="1"/>
    <col min="8" max="8" width="18.140625" style="52" customWidth="1"/>
    <col min="9" max="9" width="14.85546875" style="52" customWidth="1"/>
    <col min="10" max="10" width="25.5703125" style="52" customWidth="1"/>
    <col min="11" max="11" width="4.7109375" style="52" customWidth="1"/>
    <col min="12" max="256" width="0.85546875" style="52"/>
    <col min="257" max="257" width="8" style="52" customWidth="1"/>
    <col min="258" max="258" width="26.5703125" style="52" customWidth="1"/>
    <col min="259" max="259" width="15.5703125" style="52" customWidth="1"/>
    <col min="260" max="260" width="14.28515625" style="52" customWidth="1"/>
    <col min="261" max="261" width="17.5703125" style="52" customWidth="1"/>
    <col min="262" max="262" width="17.85546875" style="52" customWidth="1"/>
    <col min="263" max="263" width="16.140625" style="52" customWidth="1"/>
    <col min="264" max="264" width="18.140625" style="52" customWidth="1"/>
    <col min="265" max="265" width="14.85546875" style="52" customWidth="1"/>
    <col min="266" max="266" width="25.5703125" style="52" customWidth="1"/>
    <col min="267" max="267" width="4.7109375" style="52" customWidth="1"/>
    <col min="268" max="512" width="0.85546875" style="52"/>
    <col min="513" max="513" width="8" style="52" customWidth="1"/>
    <col min="514" max="514" width="26.5703125" style="52" customWidth="1"/>
    <col min="515" max="515" width="15.5703125" style="52" customWidth="1"/>
    <col min="516" max="516" width="14.28515625" style="52" customWidth="1"/>
    <col min="517" max="517" width="17.5703125" style="52" customWidth="1"/>
    <col min="518" max="518" width="17.85546875" style="52" customWidth="1"/>
    <col min="519" max="519" width="16.140625" style="52" customWidth="1"/>
    <col min="520" max="520" width="18.140625" style="52" customWidth="1"/>
    <col min="521" max="521" width="14.85546875" style="52" customWidth="1"/>
    <col min="522" max="522" width="25.5703125" style="52" customWidth="1"/>
    <col min="523" max="523" width="4.7109375" style="52" customWidth="1"/>
    <col min="524" max="768" width="0.85546875" style="52"/>
    <col min="769" max="769" width="8" style="52" customWidth="1"/>
    <col min="770" max="770" width="26.5703125" style="52" customWidth="1"/>
    <col min="771" max="771" width="15.5703125" style="52" customWidth="1"/>
    <col min="772" max="772" width="14.28515625" style="52" customWidth="1"/>
    <col min="773" max="773" width="17.5703125" style="52" customWidth="1"/>
    <col min="774" max="774" width="17.85546875" style="52" customWidth="1"/>
    <col min="775" max="775" width="16.140625" style="52" customWidth="1"/>
    <col min="776" max="776" width="18.140625" style="52" customWidth="1"/>
    <col min="777" max="777" width="14.85546875" style="52" customWidth="1"/>
    <col min="778" max="778" width="25.5703125" style="52" customWidth="1"/>
    <col min="779" max="779" width="4.7109375" style="52" customWidth="1"/>
    <col min="780" max="1024" width="0.85546875" style="52"/>
    <col min="1025" max="1025" width="8" style="52" customWidth="1"/>
    <col min="1026" max="1026" width="26.5703125" style="52" customWidth="1"/>
    <col min="1027" max="1027" width="15.5703125" style="52" customWidth="1"/>
    <col min="1028" max="1028" width="14.28515625" style="52" customWidth="1"/>
    <col min="1029" max="1029" width="17.5703125" style="52" customWidth="1"/>
    <col min="1030" max="1030" width="17.85546875" style="52" customWidth="1"/>
    <col min="1031" max="1031" width="16.140625" style="52" customWidth="1"/>
    <col min="1032" max="1032" width="18.140625" style="52" customWidth="1"/>
    <col min="1033" max="1033" width="14.85546875" style="52" customWidth="1"/>
    <col min="1034" max="1034" width="25.5703125" style="52" customWidth="1"/>
    <col min="1035" max="1035" width="4.7109375" style="52" customWidth="1"/>
    <col min="1036" max="1280" width="0.85546875" style="52"/>
    <col min="1281" max="1281" width="8" style="52" customWidth="1"/>
    <col min="1282" max="1282" width="26.5703125" style="52" customWidth="1"/>
    <col min="1283" max="1283" width="15.5703125" style="52" customWidth="1"/>
    <col min="1284" max="1284" width="14.28515625" style="52" customWidth="1"/>
    <col min="1285" max="1285" width="17.5703125" style="52" customWidth="1"/>
    <col min="1286" max="1286" width="17.85546875" style="52" customWidth="1"/>
    <col min="1287" max="1287" width="16.140625" style="52" customWidth="1"/>
    <col min="1288" max="1288" width="18.140625" style="52" customWidth="1"/>
    <col min="1289" max="1289" width="14.85546875" style="52" customWidth="1"/>
    <col min="1290" max="1290" width="25.5703125" style="52" customWidth="1"/>
    <col min="1291" max="1291" width="4.7109375" style="52" customWidth="1"/>
    <col min="1292" max="1536" width="0.85546875" style="52"/>
    <col min="1537" max="1537" width="8" style="52" customWidth="1"/>
    <col min="1538" max="1538" width="26.5703125" style="52" customWidth="1"/>
    <col min="1539" max="1539" width="15.5703125" style="52" customWidth="1"/>
    <col min="1540" max="1540" width="14.28515625" style="52" customWidth="1"/>
    <col min="1541" max="1541" width="17.5703125" style="52" customWidth="1"/>
    <col min="1542" max="1542" width="17.85546875" style="52" customWidth="1"/>
    <col min="1543" max="1543" width="16.140625" style="52" customWidth="1"/>
    <col min="1544" max="1544" width="18.140625" style="52" customWidth="1"/>
    <col min="1545" max="1545" width="14.85546875" style="52" customWidth="1"/>
    <col min="1546" max="1546" width="25.5703125" style="52" customWidth="1"/>
    <col min="1547" max="1547" width="4.7109375" style="52" customWidth="1"/>
    <col min="1548" max="1792" width="0.85546875" style="52"/>
    <col min="1793" max="1793" width="8" style="52" customWidth="1"/>
    <col min="1794" max="1794" width="26.5703125" style="52" customWidth="1"/>
    <col min="1795" max="1795" width="15.5703125" style="52" customWidth="1"/>
    <col min="1796" max="1796" width="14.28515625" style="52" customWidth="1"/>
    <col min="1797" max="1797" width="17.5703125" style="52" customWidth="1"/>
    <col min="1798" max="1798" width="17.85546875" style="52" customWidth="1"/>
    <col min="1799" max="1799" width="16.140625" style="52" customWidth="1"/>
    <col min="1800" max="1800" width="18.140625" style="52" customWidth="1"/>
    <col min="1801" max="1801" width="14.85546875" style="52" customWidth="1"/>
    <col min="1802" max="1802" width="25.5703125" style="52" customWidth="1"/>
    <col min="1803" max="1803" width="4.7109375" style="52" customWidth="1"/>
    <col min="1804" max="2048" width="0.85546875" style="52"/>
    <col min="2049" max="2049" width="8" style="52" customWidth="1"/>
    <col min="2050" max="2050" width="26.5703125" style="52" customWidth="1"/>
    <col min="2051" max="2051" width="15.5703125" style="52" customWidth="1"/>
    <col min="2052" max="2052" width="14.28515625" style="52" customWidth="1"/>
    <col min="2053" max="2053" width="17.5703125" style="52" customWidth="1"/>
    <col min="2054" max="2054" width="17.85546875" style="52" customWidth="1"/>
    <col min="2055" max="2055" width="16.140625" style="52" customWidth="1"/>
    <col min="2056" max="2056" width="18.140625" style="52" customWidth="1"/>
    <col min="2057" max="2057" width="14.85546875" style="52" customWidth="1"/>
    <col min="2058" max="2058" width="25.5703125" style="52" customWidth="1"/>
    <col min="2059" max="2059" width="4.7109375" style="52" customWidth="1"/>
    <col min="2060" max="2304" width="0.85546875" style="52"/>
    <col min="2305" max="2305" width="8" style="52" customWidth="1"/>
    <col min="2306" max="2306" width="26.5703125" style="52" customWidth="1"/>
    <col min="2307" max="2307" width="15.5703125" style="52" customWidth="1"/>
    <col min="2308" max="2308" width="14.28515625" style="52" customWidth="1"/>
    <col min="2309" max="2309" width="17.5703125" style="52" customWidth="1"/>
    <col min="2310" max="2310" width="17.85546875" style="52" customWidth="1"/>
    <col min="2311" max="2311" width="16.140625" style="52" customWidth="1"/>
    <col min="2312" max="2312" width="18.140625" style="52" customWidth="1"/>
    <col min="2313" max="2313" width="14.85546875" style="52" customWidth="1"/>
    <col min="2314" max="2314" width="25.5703125" style="52" customWidth="1"/>
    <col min="2315" max="2315" width="4.7109375" style="52" customWidth="1"/>
    <col min="2316" max="2560" width="0.85546875" style="52"/>
    <col min="2561" max="2561" width="8" style="52" customWidth="1"/>
    <col min="2562" max="2562" width="26.5703125" style="52" customWidth="1"/>
    <col min="2563" max="2563" width="15.5703125" style="52" customWidth="1"/>
    <col min="2564" max="2564" width="14.28515625" style="52" customWidth="1"/>
    <col min="2565" max="2565" width="17.5703125" style="52" customWidth="1"/>
    <col min="2566" max="2566" width="17.85546875" style="52" customWidth="1"/>
    <col min="2567" max="2567" width="16.140625" style="52" customWidth="1"/>
    <col min="2568" max="2568" width="18.140625" style="52" customWidth="1"/>
    <col min="2569" max="2569" width="14.85546875" style="52" customWidth="1"/>
    <col min="2570" max="2570" width="25.5703125" style="52" customWidth="1"/>
    <col min="2571" max="2571" width="4.7109375" style="52" customWidth="1"/>
    <col min="2572" max="2816" width="0.85546875" style="52"/>
    <col min="2817" max="2817" width="8" style="52" customWidth="1"/>
    <col min="2818" max="2818" width="26.5703125" style="52" customWidth="1"/>
    <col min="2819" max="2819" width="15.5703125" style="52" customWidth="1"/>
    <col min="2820" max="2820" width="14.28515625" style="52" customWidth="1"/>
    <col min="2821" max="2821" width="17.5703125" style="52" customWidth="1"/>
    <col min="2822" max="2822" width="17.85546875" style="52" customWidth="1"/>
    <col min="2823" max="2823" width="16.140625" style="52" customWidth="1"/>
    <col min="2824" max="2824" width="18.140625" style="52" customWidth="1"/>
    <col min="2825" max="2825" width="14.85546875" style="52" customWidth="1"/>
    <col min="2826" max="2826" width="25.5703125" style="52" customWidth="1"/>
    <col min="2827" max="2827" width="4.7109375" style="52" customWidth="1"/>
    <col min="2828" max="3072" width="0.85546875" style="52"/>
    <col min="3073" max="3073" width="8" style="52" customWidth="1"/>
    <col min="3074" max="3074" width="26.5703125" style="52" customWidth="1"/>
    <col min="3075" max="3075" width="15.5703125" style="52" customWidth="1"/>
    <col min="3076" max="3076" width="14.28515625" style="52" customWidth="1"/>
    <col min="3077" max="3077" width="17.5703125" style="52" customWidth="1"/>
    <col min="3078" max="3078" width="17.85546875" style="52" customWidth="1"/>
    <col min="3079" max="3079" width="16.140625" style="52" customWidth="1"/>
    <col min="3080" max="3080" width="18.140625" style="52" customWidth="1"/>
    <col min="3081" max="3081" width="14.85546875" style="52" customWidth="1"/>
    <col min="3082" max="3082" width="25.5703125" style="52" customWidth="1"/>
    <col min="3083" max="3083" width="4.7109375" style="52" customWidth="1"/>
    <col min="3084" max="3328" width="0.85546875" style="52"/>
    <col min="3329" max="3329" width="8" style="52" customWidth="1"/>
    <col min="3330" max="3330" width="26.5703125" style="52" customWidth="1"/>
    <col min="3331" max="3331" width="15.5703125" style="52" customWidth="1"/>
    <col min="3332" max="3332" width="14.28515625" style="52" customWidth="1"/>
    <col min="3333" max="3333" width="17.5703125" style="52" customWidth="1"/>
    <col min="3334" max="3334" width="17.85546875" style="52" customWidth="1"/>
    <col min="3335" max="3335" width="16.140625" style="52" customWidth="1"/>
    <col min="3336" max="3336" width="18.140625" style="52" customWidth="1"/>
    <col min="3337" max="3337" width="14.85546875" style="52" customWidth="1"/>
    <col min="3338" max="3338" width="25.5703125" style="52" customWidth="1"/>
    <col min="3339" max="3339" width="4.7109375" style="52" customWidth="1"/>
    <col min="3340" max="3584" width="0.85546875" style="52"/>
    <col min="3585" max="3585" width="8" style="52" customWidth="1"/>
    <col min="3586" max="3586" width="26.5703125" style="52" customWidth="1"/>
    <col min="3587" max="3587" width="15.5703125" style="52" customWidth="1"/>
    <col min="3588" max="3588" width="14.28515625" style="52" customWidth="1"/>
    <col min="3589" max="3589" width="17.5703125" style="52" customWidth="1"/>
    <col min="3590" max="3590" width="17.85546875" style="52" customWidth="1"/>
    <col min="3591" max="3591" width="16.140625" style="52" customWidth="1"/>
    <col min="3592" max="3592" width="18.140625" style="52" customWidth="1"/>
    <col min="3593" max="3593" width="14.85546875" style="52" customWidth="1"/>
    <col min="3594" max="3594" width="25.5703125" style="52" customWidth="1"/>
    <col min="3595" max="3595" width="4.7109375" style="52" customWidth="1"/>
    <col min="3596" max="3840" width="0.85546875" style="52"/>
    <col min="3841" max="3841" width="8" style="52" customWidth="1"/>
    <col min="3842" max="3842" width="26.5703125" style="52" customWidth="1"/>
    <col min="3843" max="3843" width="15.5703125" style="52" customWidth="1"/>
    <col min="3844" max="3844" width="14.28515625" style="52" customWidth="1"/>
    <col min="3845" max="3845" width="17.5703125" style="52" customWidth="1"/>
    <col min="3846" max="3846" width="17.85546875" style="52" customWidth="1"/>
    <col min="3847" max="3847" width="16.140625" style="52" customWidth="1"/>
    <col min="3848" max="3848" width="18.140625" style="52" customWidth="1"/>
    <col min="3849" max="3849" width="14.85546875" style="52" customWidth="1"/>
    <col min="3850" max="3850" width="25.5703125" style="52" customWidth="1"/>
    <col min="3851" max="3851" width="4.7109375" style="52" customWidth="1"/>
    <col min="3852" max="4096" width="0.85546875" style="52"/>
    <col min="4097" max="4097" width="8" style="52" customWidth="1"/>
    <col min="4098" max="4098" width="26.5703125" style="52" customWidth="1"/>
    <col min="4099" max="4099" width="15.5703125" style="52" customWidth="1"/>
    <col min="4100" max="4100" width="14.28515625" style="52" customWidth="1"/>
    <col min="4101" max="4101" width="17.5703125" style="52" customWidth="1"/>
    <col min="4102" max="4102" width="17.85546875" style="52" customWidth="1"/>
    <col min="4103" max="4103" width="16.140625" style="52" customWidth="1"/>
    <col min="4104" max="4104" width="18.140625" style="52" customWidth="1"/>
    <col min="4105" max="4105" width="14.85546875" style="52" customWidth="1"/>
    <col min="4106" max="4106" width="25.5703125" style="52" customWidth="1"/>
    <col min="4107" max="4107" width="4.7109375" style="52" customWidth="1"/>
    <col min="4108" max="4352" width="0.85546875" style="52"/>
    <col min="4353" max="4353" width="8" style="52" customWidth="1"/>
    <col min="4354" max="4354" width="26.5703125" style="52" customWidth="1"/>
    <col min="4355" max="4355" width="15.5703125" style="52" customWidth="1"/>
    <col min="4356" max="4356" width="14.28515625" style="52" customWidth="1"/>
    <col min="4357" max="4357" width="17.5703125" style="52" customWidth="1"/>
    <col min="4358" max="4358" width="17.85546875" style="52" customWidth="1"/>
    <col min="4359" max="4359" width="16.140625" style="52" customWidth="1"/>
    <col min="4360" max="4360" width="18.140625" style="52" customWidth="1"/>
    <col min="4361" max="4361" width="14.85546875" style="52" customWidth="1"/>
    <col min="4362" max="4362" width="25.5703125" style="52" customWidth="1"/>
    <col min="4363" max="4363" width="4.7109375" style="52" customWidth="1"/>
    <col min="4364" max="4608" width="0.85546875" style="52"/>
    <col min="4609" max="4609" width="8" style="52" customWidth="1"/>
    <col min="4610" max="4610" width="26.5703125" style="52" customWidth="1"/>
    <col min="4611" max="4611" width="15.5703125" style="52" customWidth="1"/>
    <col min="4612" max="4612" width="14.28515625" style="52" customWidth="1"/>
    <col min="4613" max="4613" width="17.5703125" style="52" customWidth="1"/>
    <col min="4614" max="4614" width="17.85546875" style="52" customWidth="1"/>
    <col min="4615" max="4615" width="16.140625" style="52" customWidth="1"/>
    <col min="4616" max="4616" width="18.140625" style="52" customWidth="1"/>
    <col min="4617" max="4617" width="14.85546875" style="52" customWidth="1"/>
    <col min="4618" max="4618" width="25.5703125" style="52" customWidth="1"/>
    <col min="4619" max="4619" width="4.7109375" style="52" customWidth="1"/>
    <col min="4620" max="4864" width="0.85546875" style="52"/>
    <col min="4865" max="4865" width="8" style="52" customWidth="1"/>
    <col min="4866" max="4866" width="26.5703125" style="52" customWidth="1"/>
    <col min="4867" max="4867" width="15.5703125" style="52" customWidth="1"/>
    <col min="4868" max="4868" width="14.28515625" style="52" customWidth="1"/>
    <col min="4869" max="4869" width="17.5703125" style="52" customWidth="1"/>
    <col min="4870" max="4870" width="17.85546875" style="52" customWidth="1"/>
    <col min="4871" max="4871" width="16.140625" style="52" customWidth="1"/>
    <col min="4872" max="4872" width="18.140625" style="52" customWidth="1"/>
    <col min="4873" max="4873" width="14.85546875" style="52" customWidth="1"/>
    <col min="4874" max="4874" width="25.5703125" style="52" customWidth="1"/>
    <col min="4875" max="4875" width="4.7109375" style="52" customWidth="1"/>
    <col min="4876" max="5120" width="0.85546875" style="52"/>
    <col min="5121" max="5121" width="8" style="52" customWidth="1"/>
    <col min="5122" max="5122" width="26.5703125" style="52" customWidth="1"/>
    <col min="5123" max="5123" width="15.5703125" style="52" customWidth="1"/>
    <col min="5124" max="5124" width="14.28515625" style="52" customWidth="1"/>
    <col min="5125" max="5125" width="17.5703125" style="52" customWidth="1"/>
    <col min="5126" max="5126" width="17.85546875" style="52" customWidth="1"/>
    <col min="5127" max="5127" width="16.140625" style="52" customWidth="1"/>
    <col min="5128" max="5128" width="18.140625" style="52" customWidth="1"/>
    <col min="5129" max="5129" width="14.85546875" style="52" customWidth="1"/>
    <col min="5130" max="5130" width="25.5703125" style="52" customWidth="1"/>
    <col min="5131" max="5131" width="4.7109375" style="52" customWidth="1"/>
    <col min="5132" max="5376" width="0.85546875" style="52"/>
    <col min="5377" max="5377" width="8" style="52" customWidth="1"/>
    <col min="5378" max="5378" width="26.5703125" style="52" customWidth="1"/>
    <col min="5379" max="5379" width="15.5703125" style="52" customWidth="1"/>
    <col min="5380" max="5380" width="14.28515625" style="52" customWidth="1"/>
    <col min="5381" max="5381" width="17.5703125" style="52" customWidth="1"/>
    <col min="5382" max="5382" width="17.85546875" style="52" customWidth="1"/>
    <col min="5383" max="5383" width="16.140625" style="52" customWidth="1"/>
    <col min="5384" max="5384" width="18.140625" style="52" customWidth="1"/>
    <col min="5385" max="5385" width="14.85546875" style="52" customWidth="1"/>
    <col min="5386" max="5386" width="25.5703125" style="52" customWidth="1"/>
    <col min="5387" max="5387" width="4.7109375" style="52" customWidth="1"/>
    <col min="5388" max="5632" width="0.85546875" style="52"/>
    <col min="5633" max="5633" width="8" style="52" customWidth="1"/>
    <col min="5634" max="5634" width="26.5703125" style="52" customWidth="1"/>
    <col min="5635" max="5635" width="15.5703125" style="52" customWidth="1"/>
    <col min="5636" max="5636" width="14.28515625" style="52" customWidth="1"/>
    <col min="5637" max="5637" width="17.5703125" style="52" customWidth="1"/>
    <col min="5638" max="5638" width="17.85546875" style="52" customWidth="1"/>
    <col min="5639" max="5639" width="16.140625" style="52" customWidth="1"/>
    <col min="5640" max="5640" width="18.140625" style="52" customWidth="1"/>
    <col min="5641" max="5641" width="14.85546875" style="52" customWidth="1"/>
    <col min="5642" max="5642" width="25.5703125" style="52" customWidth="1"/>
    <col min="5643" max="5643" width="4.7109375" style="52" customWidth="1"/>
    <col min="5644" max="5888" width="0.85546875" style="52"/>
    <col min="5889" max="5889" width="8" style="52" customWidth="1"/>
    <col min="5890" max="5890" width="26.5703125" style="52" customWidth="1"/>
    <col min="5891" max="5891" width="15.5703125" style="52" customWidth="1"/>
    <col min="5892" max="5892" width="14.28515625" style="52" customWidth="1"/>
    <col min="5893" max="5893" width="17.5703125" style="52" customWidth="1"/>
    <col min="5894" max="5894" width="17.85546875" style="52" customWidth="1"/>
    <col min="5895" max="5895" width="16.140625" style="52" customWidth="1"/>
    <col min="5896" max="5896" width="18.140625" style="52" customWidth="1"/>
    <col min="5897" max="5897" width="14.85546875" style="52" customWidth="1"/>
    <col min="5898" max="5898" width="25.5703125" style="52" customWidth="1"/>
    <col min="5899" max="5899" width="4.7109375" style="52" customWidth="1"/>
    <col min="5900" max="6144" width="0.85546875" style="52"/>
    <col min="6145" max="6145" width="8" style="52" customWidth="1"/>
    <col min="6146" max="6146" width="26.5703125" style="52" customWidth="1"/>
    <col min="6147" max="6147" width="15.5703125" style="52" customWidth="1"/>
    <col min="6148" max="6148" width="14.28515625" style="52" customWidth="1"/>
    <col min="6149" max="6149" width="17.5703125" style="52" customWidth="1"/>
    <col min="6150" max="6150" width="17.85546875" style="52" customWidth="1"/>
    <col min="6151" max="6151" width="16.140625" style="52" customWidth="1"/>
    <col min="6152" max="6152" width="18.140625" style="52" customWidth="1"/>
    <col min="6153" max="6153" width="14.85546875" style="52" customWidth="1"/>
    <col min="6154" max="6154" width="25.5703125" style="52" customWidth="1"/>
    <col min="6155" max="6155" width="4.7109375" style="52" customWidth="1"/>
    <col min="6156" max="6400" width="0.85546875" style="52"/>
    <col min="6401" max="6401" width="8" style="52" customWidth="1"/>
    <col min="6402" max="6402" width="26.5703125" style="52" customWidth="1"/>
    <col min="6403" max="6403" width="15.5703125" style="52" customWidth="1"/>
    <col min="6404" max="6404" width="14.28515625" style="52" customWidth="1"/>
    <col min="6405" max="6405" width="17.5703125" style="52" customWidth="1"/>
    <col min="6406" max="6406" width="17.85546875" style="52" customWidth="1"/>
    <col min="6407" max="6407" width="16.140625" style="52" customWidth="1"/>
    <col min="6408" max="6408" width="18.140625" style="52" customWidth="1"/>
    <col min="6409" max="6409" width="14.85546875" style="52" customWidth="1"/>
    <col min="6410" max="6410" width="25.5703125" style="52" customWidth="1"/>
    <col min="6411" max="6411" width="4.7109375" style="52" customWidth="1"/>
    <col min="6412" max="6656" width="0.85546875" style="52"/>
    <col min="6657" max="6657" width="8" style="52" customWidth="1"/>
    <col min="6658" max="6658" width="26.5703125" style="52" customWidth="1"/>
    <col min="6659" max="6659" width="15.5703125" style="52" customWidth="1"/>
    <col min="6660" max="6660" width="14.28515625" style="52" customWidth="1"/>
    <col min="6661" max="6661" width="17.5703125" style="52" customWidth="1"/>
    <col min="6662" max="6662" width="17.85546875" style="52" customWidth="1"/>
    <col min="6663" max="6663" width="16.140625" style="52" customWidth="1"/>
    <col min="6664" max="6664" width="18.140625" style="52" customWidth="1"/>
    <col min="6665" max="6665" width="14.85546875" style="52" customWidth="1"/>
    <col min="6666" max="6666" width="25.5703125" style="52" customWidth="1"/>
    <col min="6667" max="6667" width="4.7109375" style="52" customWidth="1"/>
    <col min="6668" max="6912" width="0.85546875" style="52"/>
    <col min="6913" max="6913" width="8" style="52" customWidth="1"/>
    <col min="6914" max="6914" width="26.5703125" style="52" customWidth="1"/>
    <col min="6915" max="6915" width="15.5703125" style="52" customWidth="1"/>
    <col min="6916" max="6916" width="14.28515625" style="52" customWidth="1"/>
    <col min="6917" max="6917" width="17.5703125" style="52" customWidth="1"/>
    <col min="6918" max="6918" width="17.85546875" style="52" customWidth="1"/>
    <col min="6919" max="6919" width="16.140625" style="52" customWidth="1"/>
    <col min="6920" max="6920" width="18.140625" style="52" customWidth="1"/>
    <col min="6921" max="6921" width="14.85546875" style="52" customWidth="1"/>
    <col min="6922" max="6922" width="25.5703125" style="52" customWidth="1"/>
    <col min="6923" max="6923" width="4.7109375" style="52" customWidth="1"/>
    <col min="6924" max="7168" width="0.85546875" style="52"/>
    <col min="7169" max="7169" width="8" style="52" customWidth="1"/>
    <col min="7170" max="7170" width="26.5703125" style="52" customWidth="1"/>
    <col min="7171" max="7171" width="15.5703125" style="52" customWidth="1"/>
    <col min="7172" max="7172" width="14.28515625" style="52" customWidth="1"/>
    <col min="7173" max="7173" width="17.5703125" style="52" customWidth="1"/>
    <col min="7174" max="7174" width="17.85546875" style="52" customWidth="1"/>
    <col min="7175" max="7175" width="16.140625" style="52" customWidth="1"/>
    <col min="7176" max="7176" width="18.140625" style="52" customWidth="1"/>
    <col min="7177" max="7177" width="14.85546875" style="52" customWidth="1"/>
    <col min="7178" max="7178" width="25.5703125" style="52" customWidth="1"/>
    <col min="7179" max="7179" width="4.7109375" style="52" customWidth="1"/>
    <col min="7180" max="7424" width="0.85546875" style="52"/>
    <col min="7425" max="7425" width="8" style="52" customWidth="1"/>
    <col min="7426" max="7426" width="26.5703125" style="52" customWidth="1"/>
    <col min="7427" max="7427" width="15.5703125" style="52" customWidth="1"/>
    <col min="7428" max="7428" width="14.28515625" style="52" customWidth="1"/>
    <col min="7429" max="7429" width="17.5703125" style="52" customWidth="1"/>
    <col min="7430" max="7430" width="17.85546875" style="52" customWidth="1"/>
    <col min="7431" max="7431" width="16.140625" style="52" customWidth="1"/>
    <col min="7432" max="7432" width="18.140625" style="52" customWidth="1"/>
    <col min="7433" max="7433" width="14.85546875" style="52" customWidth="1"/>
    <col min="7434" max="7434" width="25.5703125" style="52" customWidth="1"/>
    <col min="7435" max="7435" width="4.7109375" style="52" customWidth="1"/>
    <col min="7436" max="7680" width="0.85546875" style="52"/>
    <col min="7681" max="7681" width="8" style="52" customWidth="1"/>
    <col min="7682" max="7682" width="26.5703125" style="52" customWidth="1"/>
    <col min="7683" max="7683" width="15.5703125" style="52" customWidth="1"/>
    <col min="7684" max="7684" width="14.28515625" style="52" customWidth="1"/>
    <col min="7685" max="7685" width="17.5703125" style="52" customWidth="1"/>
    <col min="7686" max="7686" width="17.85546875" style="52" customWidth="1"/>
    <col min="7687" max="7687" width="16.140625" style="52" customWidth="1"/>
    <col min="7688" max="7688" width="18.140625" style="52" customWidth="1"/>
    <col min="7689" max="7689" width="14.85546875" style="52" customWidth="1"/>
    <col min="7690" max="7690" width="25.5703125" style="52" customWidth="1"/>
    <col min="7691" max="7691" width="4.7109375" style="52" customWidth="1"/>
    <col min="7692" max="7936" width="0.85546875" style="52"/>
    <col min="7937" max="7937" width="8" style="52" customWidth="1"/>
    <col min="7938" max="7938" width="26.5703125" style="52" customWidth="1"/>
    <col min="7939" max="7939" width="15.5703125" style="52" customWidth="1"/>
    <col min="7940" max="7940" width="14.28515625" style="52" customWidth="1"/>
    <col min="7941" max="7941" width="17.5703125" style="52" customWidth="1"/>
    <col min="7942" max="7942" width="17.85546875" style="52" customWidth="1"/>
    <col min="7943" max="7943" width="16.140625" style="52" customWidth="1"/>
    <col min="7944" max="7944" width="18.140625" style="52" customWidth="1"/>
    <col min="7945" max="7945" width="14.85546875" style="52" customWidth="1"/>
    <col min="7946" max="7946" width="25.5703125" style="52" customWidth="1"/>
    <col min="7947" max="7947" width="4.7109375" style="52" customWidth="1"/>
    <col min="7948" max="8192" width="0.85546875" style="52"/>
    <col min="8193" max="8193" width="8" style="52" customWidth="1"/>
    <col min="8194" max="8194" width="26.5703125" style="52" customWidth="1"/>
    <col min="8195" max="8195" width="15.5703125" style="52" customWidth="1"/>
    <col min="8196" max="8196" width="14.28515625" style="52" customWidth="1"/>
    <col min="8197" max="8197" width="17.5703125" style="52" customWidth="1"/>
    <col min="8198" max="8198" width="17.85546875" style="52" customWidth="1"/>
    <col min="8199" max="8199" width="16.140625" style="52" customWidth="1"/>
    <col min="8200" max="8200" width="18.140625" style="52" customWidth="1"/>
    <col min="8201" max="8201" width="14.85546875" style="52" customWidth="1"/>
    <col min="8202" max="8202" width="25.5703125" style="52" customWidth="1"/>
    <col min="8203" max="8203" width="4.7109375" style="52" customWidth="1"/>
    <col min="8204" max="8448" width="0.85546875" style="52"/>
    <col min="8449" max="8449" width="8" style="52" customWidth="1"/>
    <col min="8450" max="8450" width="26.5703125" style="52" customWidth="1"/>
    <col min="8451" max="8451" width="15.5703125" style="52" customWidth="1"/>
    <col min="8452" max="8452" width="14.28515625" style="52" customWidth="1"/>
    <col min="8453" max="8453" width="17.5703125" style="52" customWidth="1"/>
    <col min="8454" max="8454" width="17.85546875" style="52" customWidth="1"/>
    <col min="8455" max="8455" width="16.140625" style="52" customWidth="1"/>
    <col min="8456" max="8456" width="18.140625" style="52" customWidth="1"/>
    <col min="8457" max="8457" width="14.85546875" style="52" customWidth="1"/>
    <col min="8458" max="8458" width="25.5703125" style="52" customWidth="1"/>
    <col min="8459" max="8459" width="4.7109375" style="52" customWidth="1"/>
    <col min="8460" max="8704" width="0.85546875" style="52"/>
    <col min="8705" max="8705" width="8" style="52" customWidth="1"/>
    <col min="8706" max="8706" width="26.5703125" style="52" customWidth="1"/>
    <col min="8707" max="8707" width="15.5703125" style="52" customWidth="1"/>
    <col min="8708" max="8708" width="14.28515625" style="52" customWidth="1"/>
    <col min="8709" max="8709" width="17.5703125" style="52" customWidth="1"/>
    <col min="8710" max="8710" width="17.85546875" style="52" customWidth="1"/>
    <col min="8711" max="8711" width="16.140625" style="52" customWidth="1"/>
    <col min="8712" max="8712" width="18.140625" style="52" customWidth="1"/>
    <col min="8713" max="8713" width="14.85546875" style="52" customWidth="1"/>
    <col min="8714" max="8714" width="25.5703125" style="52" customWidth="1"/>
    <col min="8715" max="8715" width="4.7109375" style="52" customWidth="1"/>
    <col min="8716" max="8960" width="0.85546875" style="52"/>
    <col min="8961" max="8961" width="8" style="52" customWidth="1"/>
    <col min="8962" max="8962" width="26.5703125" style="52" customWidth="1"/>
    <col min="8963" max="8963" width="15.5703125" style="52" customWidth="1"/>
    <col min="8964" max="8964" width="14.28515625" style="52" customWidth="1"/>
    <col min="8965" max="8965" width="17.5703125" style="52" customWidth="1"/>
    <col min="8966" max="8966" width="17.85546875" style="52" customWidth="1"/>
    <col min="8967" max="8967" width="16.140625" style="52" customWidth="1"/>
    <col min="8968" max="8968" width="18.140625" style="52" customWidth="1"/>
    <col min="8969" max="8969" width="14.85546875" style="52" customWidth="1"/>
    <col min="8970" max="8970" width="25.5703125" style="52" customWidth="1"/>
    <col min="8971" max="8971" width="4.7109375" style="52" customWidth="1"/>
    <col min="8972" max="9216" width="0.85546875" style="52"/>
    <col min="9217" max="9217" width="8" style="52" customWidth="1"/>
    <col min="9218" max="9218" width="26.5703125" style="52" customWidth="1"/>
    <col min="9219" max="9219" width="15.5703125" style="52" customWidth="1"/>
    <col min="9220" max="9220" width="14.28515625" style="52" customWidth="1"/>
    <col min="9221" max="9221" width="17.5703125" style="52" customWidth="1"/>
    <col min="9222" max="9222" width="17.85546875" style="52" customWidth="1"/>
    <col min="9223" max="9223" width="16.140625" style="52" customWidth="1"/>
    <col min="9224" max="9224" width="18.140625" style="52" customWidth="1"/>
    <col min="9225" max="9225" width="14.85546875" style="52" customWidth="1"/>
    <col min="9226" max="9226" width="25.5703125" style="52" customWidth="1"/>
    <col min="9227" max="9227" width="4.7109375" style="52" customWidth="1"/>
    <col min="9228" max="9472" width="0.85546875" style="52"/>
    <col min="9473" max="9473" width="8" style="52" customWidth="1"/>
    <col min="9474" max="9474" width="26.5703125" style="52" customWidth="1"/>
    <col min="9475" max="9475" width="15.5703125" style="52" customWidth="1"/>
    <col min="9476" max="9476" width="14.28515625" style="52" customWidth="1"/>
    <col min="9477" max="9477" width="17.5703125" style="52" customWidth="1"/>
    <col min="9478" max="9478" width="17.85546875" style="52" customWidth="1"/>
    <col min="9479" max="9479" width="16.140625" style="52" customWidth="1"/>
    <col min="9480" max="9480" width="18.140625" style="52" customWidth="1"/>
    <col min="9481" max="9481" width="14.85546875" style="52" customWidth="1"/>
    <col min="9482" max="9482" width="25.5703125" style="52" customWidth="1"/>
    <col min="9483" max="9483" width="4.7109375" style="52" customWidth="1"/>
    <col min="9484" max="9728" width="0.85546875" style="52"/>
    <col min="9729" max="9729" width="8" style="52" customWidth="1"/>
    <col min="9730" max="9730" width="26.5703125" style="52" customWidth="1"/>
    <col min="9731" max="9731" width="15.5703125" style="52" customWidth="1"/>
    <col min="9732" max="9732" width="14.28515625" style="52" customWidth="1"/>
    <col min="9733" max="9733" width="17.5703125" style="52" customWidth="1"/>
    <col min="9734" max="9734" width="17.85546875" style="52" customWidth="1"/>
    <col min="9735" max="9735" width="16.140625" style="52" customWidth="1"/>
    <col min="9736" max="9736" width="18.140625" style="52" customWidth="1"/>
    <col min="9737" max="9737" width="14.85546875" style="52" customWidth="1"/>
    <col min="9738" max="9738" width="25.5703125" style="52" customWidth="1"/>
    <col min="9739" max="9739" width="4.7109375" style="52" customWidth="1"/>
    <col min="9740" max="9984" width="0.85546875" style="52"/>
    <col min="9985" max="9985" width="8" style="52" customWidth="1"/>
    <col min="9986" max="9986" width="26.5703125" style="52" customWidth="1"/>
    <col min="9987" max="9987" width="15.5703125" style="52" customWidth="1"/>
    <col min="9988" max="9988" width="14.28515625" style="52" customWidth="1"/>
    <col min="9989" max="9989" width="17.5703125" style="52" customWidth="1"/>
    <col min="9990" max="9990" width="17.85546875" style="52" customWidth="1"/>
    <col min="9991" max="9991" width="16.140625" style="52" customWidth="1"/>
    <col min="9992" max="9992" width="18.140625" style="52" customWidth="1"/>
    <col min="9993" max="9993" width="14.85546875" style="52" customWidth="1"/>
    <col min="9994" max="9994" width="25.5703125" style="52" customWidth="1"/>
    <col min="9995" max="9995" width="4.7109375" style="52" customWidth="1"/>
    <col min="9996" max="10240" width="0.85546875" style="52"/>
    <col min="10241" max="10241" width="8" style="52" customWidth="1"/>
    <col min="10242" max="10242" width="26.5703125" style="52" customWidth="1"/>
    <col min="10243" max="10243" width="15.5703125" style="52" customWidth="1"/>
    <col min="10244" max="10244" width="14.28515625" style="52" customWidth="1"/>
    <col min="10245" max="10245" width="17.5703125" style="52" customWidth="1"/>
    <col min="10246" max="10246" width="17.85546875" style="52" customWidth="1"/>
    <col min="10247" max="10247" width="16.140625" style="52" customWidth="1"/>
    <col min="10248" max="10248" width="18.140625" style="52" customWidth="1"/>
    <col min="10249" max="10249" width="14.85546875" style="52" customWidth="1"/>
    <col min="10250" max="10250" width="25.5703125" style="52" customWidth="1"/>
    <col min="10251" max="10251" width="4.7109375" style="52" customWidth="1"/>
    <col min="10252" max="10496" width="0.85546875" style="52"/>
    <col min="10497" max="10497" width="8" style="52" customWidth="1"/>
    <col min="10498" max="10498" width="26.5703125" style="52" customWidth="1"/>
    <col min="10499" max="10499" width="15.5703125" style="52" customWidth="1"/>
    <col min="10500" max="10500" width="14.28515625" style="52" customWidth="1"/>
    <col min="10501" max="10501" width="17.5703125" style="52" customWidth="1"/>
    <col min="10502" max="10502" width="17.85546875" style="52" customWidth="1"/>
    <col min="10503" max="10503" width="16.140625" style="52" customWidth="1"/>
    <col min="10504" max="10504" width="18.140625" style="52" customWidth="1"/>
    <col min="10505" max="10505" width="14.85546875" style="52" customWidth="1"/>
    <col min="10506" max="10506" width="25.5703125" style="52" customWidth="1"/>
    <col min="10507" max="10507" width="4.7109375" style="52" customWidth="1"/>
    <col min="10508" max="10752" width="0.85546875" style="52"/>
    <col min="10753" max="10753" width="8" style="52" customWidth="1"/>
    <col min="10754" max="10754" width="26.5703125" style="52" customWidth="1"/>
    <col min="10755" max="10755" width="15.5703125" style="52" customWidth="1"/>
    <col min="10756" max="10756" width="14.28515625" style="52" customWidth="1"/>
    <col min="10757" max="10757" width="17.5703125" style="52" customWidth="1"/>
    <col min="10758" max="10758" width="17.85546875" style="52" customWidth="1"/>
    <col min="10759" max="10759" width="16.140625" style="52" customWidth="1"/>
    <col min="10760" max="10760" width="18.140625" style="52" customWidth="1"/>
    <col min="10761" max="10761" width="14.85546875" style="52" customWidth="1"/>
    <col min="10762" max="10762" width="25.5703125" style="52" customWidth="1"/>
    <col min="10763" max="10763" width="4.7109375" style="52" customWidth="1"/>
    <col min="10764" max="11008" width="0.85546875" style="52"/>
    <col min="11009" max="11009" width="8" style="52" customWidth="1"/>
    <col min="11010" max="11010" width="26.5703125" style="52" customWidth="1"/>
    <col min="11011" max="11011" width="15.5703125" style="52" customWidth="1"/>
    <col min="11012" max="11012" width="14.28515625" style="52" customWidth="1"/>
    <col min="11013" max="11013" width="17.5703125" style="52" customWidth="1"/>
    <col min="11014" max="11014" width="17.85546875" style="52" customWidth="1"/>
    <col min="11015" max="11015" width="16.140625" style="52" customWidth="1"/>
    <col min="11016" max="11016" width="18.140625" style="52" customWidth="1"/>
    <col min="11017" max="11017" width="14.85546875" style="52" customWidth="1"/>
    <col min="11018" max="11018" width="25.5703125" style="52" customWidth="1"/>
    <col min="11019" max="11019" width="4.7109375" style="52" customWidth="1"/>
    <col min="11020" max="11264" width="0.85546875" style="52"/>
    <col min="11265" max="11265" width="8" style="52" customWidth="1"/>
    <col min="11266" max="11266" width="26.5703125" style="52" customWidth="1"/>
    <col min="11267" max="11267" width="15.5703125" style="52" customWidth="1"/>
    <col min="11268" max="11268" width="14.28515625" style="52" customWidth="1"/>
    <col min="11269" max="11269" width="17.5703125" style="52" customWidth="1"/>
    <col min="11270" max="11270" width="17.85546875" style="52" customWidth="1"/>
    <col min="11271" max="11271" width="16.140625" style="52" customWidth="1"/>
    <col min="11272" max="11272" width="18.140625" style="52" customWidth="1"/>
    <col min="11273" max="11273" width="14.85546875" style="52" customWidth="1"/>
    <col min="11274" max="11274" width="25.5703125" style="52" customWidth="1"/>
    <col min="11275" max="11275" width="4.7109375" style="52" customWidth="1"/>
    <col min="11276" max="11520" width="0.85546875" style="52"/>
    <col min="11521" max="11521" width="8" style="52" customWidth="1"/>
    <col min="11522" max="11522" width="26.5703125" style="52" customWidth="1"/>
    <col min="11523" max="11523" width="15.5703125" style="52" customWidth="1"/>
    <col min="11524" max="11524" width="14.28515625" style="52" customWidth="1"/>
    <col min="11525" max="11525" width="17.5703125" style="52" customWidth="1"/>
    <col min="11526" max="11526" width="17.85546875" style="52" customWidth="1"/>
    <col min="11527" max="11527" width="16.140625" style="52" customWidth="1"/>
    <col min="11528" max="11528" width="18.140625" style="52" customWidth="1"/>
    <col min="11529" max="11529" width="14.85546875" style="52" customWidth="1"/>
    <col min="11530" max="11530" width="25.5703125" style="52" customWidth="1"/>
    <col min="11531" max="11531" width="4.7109375" style="52" customWidth="1"/>
    <col min="11532" max="11776" width="0.85546875" style="52"/>
    <col min="11777" max="11777" width="8" style="52" customWidth="1"/>
    <col min="11778" max="11778" width="26.5703125" style="52" customWidth="1"/>
    <col min="11779" max="11779" width="15.5703125" style="52" customWidth="1"/>
    <col min="11780" max="11780" width="14.28515625" style="52" customWidth="1"/>
    <col min="11781" max="11781" width="17.5703125" style="52" customWidth="1"/>
    <col min="11782" max="11782" width="17.85546875" style="52" customWidth="1"/>
    <col min="11783" max="11783" width="16.140625" style="52" customWidth="1"/>
    <col min="11784" max="11784" width="18.140625" style="52" customWidth="1"/>
    <col min="11785" max="11785" width="14.85546875" style="52" customWidth="1"/>
    <col min="11786" max="11786" width="25.5703125" style="52" customWidth="1"/>
    <col min="11787" max="11787" width="4.7109375" style="52" customWidth="1"/>
    <col min="11788" max="12032" width="0.85546875" style="52"/>
    <col min="12033" max="12033" width="8" style="52" customWidth="1"/>
    <col min="12034" max="12034" width="26.5703125" style="52" customWidth="1"/>
    <col min="12035" max="12035" width="15.5703125" style="52" customWidth="1"/>
    <col min="12036" max="12036" width="14.28515625" style="52" customWidth="1"/>
    <col min="12037" max="12037" width="17.5703125" style="52" customWidth="1"/>
    <col min="12038" max="12038" width="17.85546875" style="52" customWidth="1"/>
    <col min="12039" max="12039" width="16.140625" style="52" customWidth="1"/>
    <col min="12040" max="12040" width="18.140625" style="52" customWidth="1"/>
    <col min="12041" max="12041" width="14.85546875" style="52" customWidth="1"/>
    <col min="12042" max="12042" width="25.5703125" style="52" customWidth="1"/>
    <col min="12043" max="12043" width="4.7109375" style="52" customWidth="1"/>
    <col min="12044" max="12288" width="0.85546875" style="52"/>
    <col min="12289" max="12289" width="8" style="52" customWidth="1"/>
    <col min="12290" max="12290" width="26.5703125" style="52" customWidth="1"/>
    <col min="12291" max="12291" width="15.5703125" style="52" customWidth="1"/>
    <col min="12292" max="12292" width="14.28515625" style="52" customWidth="1"/>
    <col min="12293" max="12293" width="17.5703125" style="52" customWidth="1"/>
    <col min="12294" max="12294" width="17.85546875" style="52" customWidth="1"/>
    <col min="12295" max="12295" width="16.140625" style="52" customWidth="1"/>
    <col min="12296" max="12296" width="18.140625" style="52" customWidth="1"/>
    <col min="12297" max="12297" width="14.85546875" style="52" customWidth="1"/>
    <col min="12298" max="12298" width="25.5703125" style="52" customWidth="1"/>
    <col min="12299" max="12299" width="4.7109375" style="52" customWidth="1"/>
    <col min="12300" max="12544" width="0.85546875" style="52"/>
    <col min="12545" max="12545" width="8" style="52" customWidth="1"/>
    <col min="12546" max="12546" width="26.5703125" style="52" customWidth="1"/>
    <col min="12547" max="12547" width="15.5703125" style="52" customWidth="1"/>
    <col min="12548" max="12548" width="14.28515625" style="52" customWidth="1"/>
    <col min="12549" max="12549" width="17.5703125" style="52" customWidth="1"/>
    <col min="12550" max="12550" width="17.85546875" style="52" customWidth="1"/>
    <col min="12551" max="12551" width="16.140625" style="52" customWidth="1"/>
    <col min="12552" max="12552" width="18.140625" style="52" customWidth="1"/>
    <col min="12553" max="12553" width="14.85546875" style="52" customWidth="1"/>
    <col min="12554" max="12554" width="25.5703125" style="52" customWidth="1"/>
    <col min="12555" max="12555" width="4.7109375" style="52" customWidth="1"/>
    <col min="12556" max="12800" width="0.85546875" style="52"/>
    <col min="12801" max="12801" width="8" style="52" customWidth="1"/>
    <col min="12802" max="12802" width="26.5703125" style="52" customWidth="1"/>
    <col min="12803" max="12803" width="15.5703125" style="52" customWidth="1"/>
    <col min="12804" max="12804" width="14.28515625" style="52" customWidth="1"/>
    <col min="12805" max="12805" width="17.5703125" style="52" customWidth="1"/>
    <col min="12806" max="12806" width="17.85546875" style="52" customWidth="1"/>
    <col min="12807" max="12807" width="16.140625" style="52" customWidth="1"/>
    <col min="12808" max="12808" width="18.140625" style="52" customWidth="1"/>
    <col min="12809" max="12809" width="14.85546875" style="52" customWidth="1"/>
    <col min="12810" max="12810" width="25.5703125" style="52" customWidth="1"/>
    <col min="12811" max="12811" width="4.7109375" style="52" customWidth="1"/>
    <col min="12812" max="13056" width="0.85546875" style="52"/>
    <col min="13057" max="13057" width="8" style="52" customWidth="1"/>
    <col min="13058" max="13058" width="26.5703125" style="52" customWidth="1"/>
    <col min="13059" max="13059" width="15.5703125" style="52" customWidth="1"/>
    <col min="13060" max="13060" width="14.28515625" style="52" customWidth="1"/>
    <col min="13061" max="13061" width="17.5703125" style="52" customWidth="1"/>
    <col min="13062" max="13062" width="17.85546875" style="52" customWidth="1"/>
    <col min="13063" max="13063" width="16.140625" style="52" customWidth="1"/>
    <col min="13064" max="13064" width="18.140625" style="52" customWidth="1"/>
    <col min="13065" max="13065" width="14.85546875" style="52" customWidth="1"/>
    <col min="13066" max="13066" width="25.5703125" style="52" customWidth="1"/>
    <col min="13067" max="13067" width="4.7109375" style="52" customWidth="1"/>
    <col min="13068" max="13312" width="0.85546875" style="52"/>
    <col min="13313" max="13313" width="8" style="52" customWidth="1"/>
    <col min="13314" max="13314" width="26.5703125" style="52" customWidth="1"/>
    <col min="13315" max="13315" width="15.5703125" style="52" customWidth="1"/>
    <col min="13316" max="13316" width="14.28515625" style="52" customWidth="1"/>
    <col min="13317" max="13317" width="17.5703125" style="52" customWidth="1"/>
    <col min="13318" max="13318" width="17.85546875" style="52" customWidth="1"/>
    <col min="13319" max="13319" width="16.140625" style="52" customWidth="1"/>
    <col min="13320" max="13320" width="18.140625" style="52" customWidth="1"/>
    <col min="13321" max="13321" width="14.85546875" style="52" customWidth="1"/>
    <col min="13322" max="13322" width="25.5703125" style="52" customWidth="1"/>
    <col min="13323" max="13323" width="4.7109375" style="52" customWidth="1"/>
    <col min="13324" max="13568" width="0.85546875" style="52"/>
    <col min="13569" max="13569" width="8" style="52" customWidth="1"/>
    <col min="13570" max="13570" width="26.5703125" style="52" customWidth="1"/>
    <col min="13571" max="13571" width="15.5703125" style="52" customWidth="1"/>
    <col min="13572" max="13572" width="14.28515625" style="52" customWidth="1"/>
    <col min="13573" max="13573" width="17.5703125" style="52" customWidth="1"/>
    <col min="13574" max="13574" width="17.85546875" style="52" customWidth="1"/>
    <col min="13575" max="13575" width="16.140625" style="52" customWidth="1"/>
    <col min="13576" max="13576" width="18.140625" style="52" customWidth="1"/>
    <col min="13577" max="13577" width="14.85546875" style="52" customWidth="1"/>
    <col min="13578" max="13578" width="25.5703125" style="52" customWidth="1"/>
    <col min="13579" max="13579" width="4.7109375" style="52" customWidth="1"/>
    <col min="13580" max="13824" width="0.85546875" style="52"/>
    <col min="13825" max="13825" width="8" style="52" customWidth="1"/>
    <col min="13826" max="13826" width="26.5703125" style="52" customWidth="1"/>
    <col min="13827" max="13827" width="15.5703125" style="52" customWidth="1"/>
    <col min="13828" max="13828" width="14.28515625" style="52" customWidth="1"/>
    <col min="13829" max="13829" width="17.5703125" style="52" customWidth="1"/>
    <col min="13830" max="13830" width="17.85546875" style="52" customWidth="1"/>
    <col min="13831" max="13831" width="16.140625" style="52" customWidth="1"/>
    <col min="13832" max="13832" width="18.140625" style="52" customWidth="1"/>
    <col min="13833" max="13833" width="14.85546875" style="52" customWidth="1"/>
    <col min="13834" max="13834" width="25.5703125" style="52" customWidth="1"/>
    <col min="13835" max="13835" width="4.7109375" style="52" customWidth="1"/>
    <col min="13836" max="14080" width="0.85546875" style="52"/>
    <col min="14081" max="14081" width="8" style="52" customWidth="1"/>
    <col min="14082" max="14082" width="26.5703125" style="52" customWidth="1"/>
    <col min="14083" max="14083" width="15.5703125" style="52" customWidth="1"/>
    <col min="14084" max="14084" width="14.28515625" style="52" customWidth="1"/>
    <col min="14085" max="14085" width="17.5703125" style="52" customWidth="1"/>
    <col min="14086" max="14086" width="17.85546875" style="52" customWidth="1"/>
    <col min="14087" max="14087" width="16.140625" style="52" customWidth="1"/>
    <col min="14088" max="14088" width="18.140625" style="52" customWidth="1"/>
    <col min="14089" max="14089" width="14.85546875" style="52" customWidth="1"/>
    <col min="14090" max="14090" width="25.5703125" style="52" customWidth="1"/>
    <col min="14091" max="14091" width="4.7109375" style="52" customWidth="1"/>
    <col min="14092" max="14336" width="0.85546875" style="52"/>
    <col min="14337" max="14337" width="8" style="52" customWidth="1"/>
    <col min="14338" max="14338" width="26.5703125" style="52" customWidth="1"/>
    <col min="14339" max="14339" width="15.5703125" style="52" customWidth="1"/>
    <col min="14340" max="14340" width="14.28515625" style="52" customWidth="1"/>
    <col min="14341" max="14341" width="17.5703125" style="52" customWidth="1"/>
    <col min="14342" max="14342" width="17.85546875" style="52" customWidth="1"/>
    <col min="14343" max="14343" width="16.140625" style="52" customWidth="1"/>
    <col min="14344" max="14344" width="18.140625" style="52" customWidth="1"/>
    <col min="14345" max="14345" width="14.85546875" style="52" customWidth="1"/>
    <col min="14346" max="14346" width="25.5703125" style="52" customWidth="1"/>
    <col min="14347" max="14347" width="4.7109375" style="52" customWidth="1"/>
    <col min="14348" max="14592" width="0.85546875" style="52"/>
    <col min="14593" max="14593" width="8" style="52" customWidth="1"/>
    <col min="14594" max="14594" width="26.5703125" style="52" customWidth="1"/>
    <col min="14595" max="14595" width="15.5703125" style="52" customWidth="1"/>
    <col min="14596" max="14596" width="14.28515625" style="52" customWidth="1"/>
    <col min="14597" max="14597" width="17.5703125" style="52" customWidth="1"/>
    <col min="14598" max="14598" width="17.85546875" style="52" customWidth="1"/>
    <col min="14599" max="14599" width="16.140625" style="52" customWidth="1"/>
    <col min="14600" max="14600" width="18.140625" style="52" customWidth="1"/>
    <col min="14601" max="14601" width="14.85546875" style="52" customWidth="1"/>
    <col min="14602" max="14602" width="25.5703125" style="52" customWidth="1"/>
    <col min="14603" max="14603" width="4.7109375" style="52" customWidth="1"/>
    <col min="14604" max="14848" width="0.85546875" style="52"/>
    <col min="14849" max="14849" width="8" style="52" customWidth="1"/>
    <col min="14850" max="14850" width="26.5703125" style="52" customWidth="1"/>
    <col min="14851" max="14851" width="15.5703125" style="52" customWidth="1"/>
    <col min="14852" max="14852" width="14.28515625" style="52" customWidth="1"/>
    <col min="14853" max="14853" width="17.5703125" style="52" customWidth="1"/>
    <col min="14854" max="14854" width="17.85546875" style="52" customWidth="1"/>
    <col min="14855" max="14855" width="16.140625" style="52" customWidth="1"/>
    <col min="14856" max="14856" width="18.140625" style="52" customWidth="1"/>
    <col min="14857" max="14857" width="14.85546875" style="52" customWidth="1"/>
    <col min="14858" max="14858" width="25.5703125" style="52" customWidth="1"/>
    <col min="14859" max="14859" width="4.7109375" style="52" customWidth="1"/>
    <col min="14860" max="15104" width="0.85546875" style="52"/>
    <col min="15105" max="15105" width="8" style="52" customWidth="1"/>
    <col min="15106" max="15106" width="26.5703125" style="52" customWidth="1"/>
    <col min="15107" max="15107" width="15.5703125" style="52" customWidth="1"/>
    <col min="15108" max="15108" width="14.28515625" style="52" customWidth="1"/>
    <col min="15109" max="15109" width="17.5703125" style="52" customWidth="1"/>
    <col min="15110" max="15110" width="17.85546875" style="52" customWidth="1"/>
    <col min="15111" max="15111" width="16.140625" style="52" customWidth="1"/>
    <col min="15112" max="15112" width="18.140625" style="52" customWidth="1"/>
    <col min="15113" max="15113" width="14.85546875" style="52" customWidth="1"/>
    <col min="15114" max="15114" width="25.5703125" style="52" customWidth="1"/>
    <col min="15115" max="15115" width="4.7109375" style="52" customWidth="1"/>
    <col min="15116" max="15360" width="0.85546875" style="52"/>
    <col min="15361" max="15361" width="8" style="52" customWidth="1"/>
    <col min="15362" max="15362" width="26.5703125" style="52" customWidth="1"/>
    <col min="15363" max="15363" width="15.5703125" style="52" customWidth="1"/>
    <col min="15364" max="15364" width="14.28515625" style="52" customWidth="1"/>
    <col min="15365" max="15365" width="17.5703125" style="52" customWidth="1"/>
    <col min="15366" max="15366" width="17.85546875" style="52" customWidth="1"/>
    <col min="15367" max="15367" width="16.140625" style="52" customWidth="1"/>
    <col min="15368" max="15368" width="18.140625" style="52" customWidth="1"/>
    <col min="15369" max="15369" width="14.85546875" style="52" customWidth="1"/>
    <col min="15370" max="15370" width="25.5703125" style="52" customWidth="1"/>
    <col min="15371" max="15371" width="4.7109375" style="52" customWidth="1"/>
    <col min="15372" max="15616" width="0.85546875" style="52"/>
    <col min="15617" max="15617" width="8" style="52" customWidth="1"/>
    <col min="15618" max="15618" width="26.5703125" style="52" customWidth="1"/>
    <col min="15619" max="15619" width="15.5703125" style="52" customWidth="1"/>
    <col min="15620" max="15620" width="14.28515625" style="52" customWidth="1"/>
    <col min="15621" max="15621" width="17.5703125" style="52" customWidth="1"/>
    <col min="15622" max="15622" width="17.85546875" style="52" customWidth="1"/>
    <col min="15623" max="15623" width="16.140625" style="52" customWidth="1"/>
    <col min="15624" max="15624" width="18.140625" style="52" customWidth="1"/>
    <col min="15625" max="15625" width="14.85546875" style="52" customWidth="1"/>
    <col min="15626" max="15626" width="25.5703125" style="52" customWidth="1"/>
    <col min="15627" max="15627" width="4.7109375" style="52" customWidth="1"/>
    <col min="15628" max="15872" width="0.85546875" style="52"/>
    <col min="15873" max="15873" width="8" style="52" customWidth="1"/>
    <col min="15874" max="15874" width="26.5703125" style="52" customWidth="1"/>
    <col min="15875" max="15875" width="15.5703125" style="52" customWidth="1"/>
    <col min="15876" max="15876" width="14.28515625" style="52" customWidth="1"/>
    <col min="15877" max="15877" width="17.5703125" style="52" customWidth="1"/>
    <col min="15878" max="15878" width="17.85546875" style="52" customWidth="1"/>
    <col min="15879" max="15879" width="16.140625" style="52" customWidth="1"/>
    <col min="15880" max="15880" width="18.140625" style="52" customWidth="1"/>
    <col min="15881" max="15881" width="14.85546875" style="52" customWidth="1"/>
    <col min="15882" max="15882" width="25.5703125" style="52" customWidth="1"/>
    <col min="15883" max="15883" width="4.7109375" style="52" customWidth="1"/>
    <col min="15884" max="16128" width="0.85546875" style="52"/>
    <col min="16129" max="16129" width="8" style="52" customWidth="1"/>
    <col min="16130" max="16130" width="26.5703125" style="52" customWidth="1"/>
    <col min="16131" max="16131" width="15.5703125" style="52" customWidth="1"/>
    <col min="16132" max="16132" width="14.28515625" style="52" customWidth="1"/>
    <col min="16133" max="16133" width="17.5703125" style="52" customWidth="1"/>
    <col min="16134" max="16134" width="17.85546875" style="52" customWidth="1"/>
    <col min="16135" max="16135" width="16.140625" style="52" customWidth="1"/>
    <col min="16136" max="16136" width="18.140625" style="52" customWidth="1"/>
    <col min="16137" max="16137" width="14.85546875" style="52" customWidth="1"/>
    <col min="16138" max="16138" width="25.5703125" style="52" customWidth="1"/>
    <col min="16139" max="16139" width="4.7109375" style="52" customWidth="1"/>
    <col min="16140" max="16384" width="0.85546875" style="52"/>
  </cols>
  <sheetData>
    <row r="1" spans="1:10" s="53" customFormat="1" x14ac:dyDescent="0.25">
      <c r="A1" s="280" t="s">
        <v>273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x14ac:dyDescent="0.25">
      <c r="B2" s="54"/>
    </row>
    <row r="3" spans="1:10" x14ac:dyDescent="0.25">
      <c r="A3" s="240" t="s">
        <v>274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10" s="54" customFormat="1" ht="12.75" customHeight="1" x14ac:dyDescent="0.25">
      <c r="A4" s="54" t="s">
        <v>275</v>
      </c>
      <c r="C4" s="281" t="s">
        <v>276</v>
      </c>
      <c r="D4" s="281"/>
      <c r="E4" s="281"/>
      <c r="F4" s="281"/>
      <c r="G4" s="281"/>
      <c r="H4" s="281"/>
      <c r="I4" s="281"/>
      <c r="J4" s="281"/>
    </row>
    <row r="5" spans="1:10" s="54" customFormat="1" ht="13.5" customHeight="1" x14ac:dyDescent="0.25">
      <c r="A5" s="55" t="s">
        <v>277</v>
      </c>
      <c r="B5" s="55"/>
      <c r="C5" s="55"/>
      <c r="D5" s="248" t="s">
        <v>385</v>
      </c>
      <c r="E5" s="248"/>
      <c r="F5" s="248"/>
      <c r="G5" s="248"/>
      <c r="H5" s="248"/>
      <c r="I5" s="248"/>
      <c r="J5" s="248"/>
    </row>
    <row r="7" spans="1:10" x14ac:dyDescent="0.25">
      <c r="A7" s="240" t="s">
        <v>279</v>
      </c>
      <c r="B7" s="240"/>
      <c r="C7" s="240"/>
      <c r="D7" s="240"/>
      <c r="E7" s="240"/>
      <c r="F7" s="240"/>
      <c r="G7" s="240"/>
      <c r="H7" s="240"/>
      <c r="I7" s="240"/>
      <c r="J7" s="240"/>
    </row>
    <row r="9" spans="1:10" s="56" customFormat="1" x14ac:dyDescent="0.25">
      <c r="A9" s="257" t="s">
        <v>280</v>
      </c>
      <c r="B9" s="257" t="s">
        <v>281</v>
      </c>
      <c r="C9" s="257" t="s">
        <v>282</v>
      </c>
      <c r="D9" s="278" t="s">
        <v>283</v>
      </c>
      <c r="E9" s="279"/>
      <c r="F9" s="279"/>
      <c r="G9" s="279"/>
      <c r="H9" s="257" t="s">
        <v>284</v>
      </c>
      <c r="I9" s="257" t="s">
        <v>285</v>
      </c>
      <c r="J9" s="260" t="s">
        <v>286</v>
      </c>
    </row>
    <row r="10" spans="1:10" s="56" customFormat="1" x14ac:dyDescent="0.25">
      <c r="A10" s="258"/>
      <c r="B10" s="258"/>
      <c r="C10" s="258"/>
      <c r="D10" s="257" t="s">
        <v>289</v>
      </c>
      <c r="E10" s="278" t="s">
        <v>70</v>
      </c>
      <c r="F10" s="279"/>
      <c r="G10" s="279"/>
      <c r="H10" s="258"/>
      <c r="I10" s="258"/>
      <c r="J10" s="261"/>
    </row>
    <row r="11" spans="1:10" s="56" customFormat="1" ht="42.75" customHeight="1" x14ac:dyDescent="0.25">
      <c r="A11" s="259"/>
      <c r="B11" s="259"/>
      <c r="C11" s="259"/>
      <c r="D11" s="259"/>
      <c r="E11" s="57" t="s">
        <v>290</v>
      </c>
      <c r="F11" s="57" t="s">
        <v>291</v>
      </c>
      <c r="G11" s="57" t="s">
        <v>292</v>
      </c>
      <c r="H11" s="259"/>
      <c r="I11" s="259"/>
      <c r="J11" s="262"/>
    </row>
    <row r="12" spans="1:10" s="59" customForma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</row>
    <row r="13" spans="1:10" ht="35.25" customHeight="1" x14ac:dyDescent="0.25">
      <c r="A13" s="65" t="s">
        <v>34</v>
      </c>
      <c r="B13" s="60"/>
      <c r="C13" s="61"/>
      <c r="D13" s="62"/>
      <c r="E13" s="62"/>
      <c r="F13" s="62"/>
      <c r="G13" s="62"/>
      <c r="H13" s="63"/>
      <c r="I13" s="62"/>
      <c r="J13" s="62"/>
    </row>
    <row r="14" spans="1:10" x14ac:dyDescent="0.25">
      <c r="A14" s="270" t="s">
        <v>302</v>
      </c>
      <c r="B14" s="271"/>
      <c r="C14" s="58" t="s">
        <v>46</v>
      </c>
      <c r="D14" s="62"/>
      <c r="E14" s="58" t="s">
        <v>46</v>
      </c>
      <c r="F14" s="58" t="s">
        <v>46</v>
      </c>
      <c r="G14" s="58" t="s">
        <v>46</v>
      </c>
      <c r="H14" s="58" t="s">
        <v>46</v>
      </c>
      <c r="I14" s="58" t="s">
        <v>46</v>
      </c>
      <c r="J14" s="62">
        <f>SUM(J13:J13)</f>
        <v>0</v>
      </c>
    </row>
    <row r="16" spans="1:10" ht="31.5" customHeight="1" x14ac:dyDescent="0.25">
      <c r="A16" s="229" t="s">
        <v>303</v>
      </c>
      <c r="B16" s="229"/>
      <c r="C16" s="229"/>
      <c r="D16" s="229"/>
      <c r="E16" s="229"/>
      <c r="F16" s="229"/>
      <c r="G16" s="229"/>
      <c r="H16" s="229"/>
      <c r="I16" s="229"/>
      <c r="J16" s="229"/>
    </row>
    <row r="18" spans="1:10" s="59" customFormat="1" ht="49.5" customHeight="1" x14ac:dyDescent="0.25">
      <c r="A18" s="67" t="s">
        <v>280</v>
      </c>
      <c r="B18" s="230" t="s">
        <v>304</v>
      </c>
      <c r="C18" s="230"/>
      <c r="D18" s="230"/>
      <c r="E18" s="230"/>
      <c r="F18" s="230"/>
      <c r="G18" s="230"/>
      <c r="H18" s="230"/>
      <c r="I18" s="67" t="s">
        <v>305</v>
      </c>
      <c r="J18" s="67" t="s">
        <v>306</v>
      </c>
    </row>
    <row r="19" spans="1:10" s="59" customFormat="1" x14ac:dyDescent="0.25">
      <c r="A19" s="69">
        <v>1</v>
      </c>
      <c r="B19" s="245">
        <v>2</v>
      </c>
      <c r="C19" s="246"/>
      <c r="D19" s="246"/>
      <c r="E19" s="246"/>
      <c r="F19" s="246"/>
      <c r="G19" s="246"/>
      <c r="H19" s="247"/>
      <c r="I19" s="69">
        <v>3</v>
      </c>
      <c r="J19" s="69">
        <v>4</v>
      </c>
    </row>
    <row r="20" spans="1:10" ht="15" customHeight="1" x14ac:dyDescent="0.25">
      <c r="A20" s="70" t="s">
        <v>34</v>
      </c>
      <c r="B20" s="223" t="s">
        <v>307</v>
      </c>
      <c r="C20" s="224"/>
      <c r="D20" s="224"/>
      <c r="E20" s="224"/>
      <c r="F20" s="224"/>
      <c r="G20" s="224"/>
      <c r="H20" s="225"/>
      <c r="I20" s="69" t="s">
        <v>46</v>
      </c>
      <c r="J20" s="71"/>
    </row>
    <row r="21" spans="1:10" x14ac:dyDescent="0.25">
      <c r="A21" s="263" t="s">
        <v>209</v>
      </c>
      <c r="B21" s="265" t="s">
        <v>70</v>
      </c>
      <c r="C21" s="266"/>
      <c r="D21" s="266"/>
      <c r="E21" s="266"/>
      <c r="F21" s="266"/>
      <c r="G21" s="266"/>
      <c r="H21" s="267"/>
      <c r="I21" s="268">
        <f>J14</f>
        <v>0</v>
      </c>
      <c r="J21" s="272"/>
    </row>
    <row r="22" spans="1:10" x14ac:dyDescent="0.25">
      <c r="A22" s="264"/>
      <c r="B22" s="274" t="s">
        <v>308</v>
      </c>
      <c r="C22" s="275"/>
      <c r="D22" s="275"/>
      <c r="E22" s="275"/>
      <c r="F22" s="275"/>
      <c r="G22" s="275"/>
      <c r="H22" s="276"/>
      <c r="I22" s="269"/>
      <c r="J22" s="273"/>
    </row>
    <row r="23" spans="1:10" x14ac:dyDescent="0.25">
      <c r="A23" s="70" t="s">
        <v>207</v>
      </c>
      <c r="B23" s="223" t="s">
        <v>309</v>
      </c>
      <c r="C23" s="224"/>
      <c r="D23" s="224"/>
      <c r="E23" s="224"/>
      <c r="F23" s="224"/>
      <c r="G23" s="224"/>
      <c r="H23" s="225"/>
      <c r="I23" s="72"/>
      <c r="J23" s="71"/>
    </row>
    <row r="24" spans="1:10" ht="15" customHeight="1" x14ac:dyDescent="0.25">
      <c r="A24" s="70" t="s">
        <v>211</v>
      </c>
      <c r="B24" s="223" t="s">
        <v>310</v>
      </c>
      <c r="C24" s="224"/>
      <c r="D24" s="224"/>
      <c r="E24" s="224"/>
      <c r="F24" s="224"/>
      <c r="G24" s="224"/>
      <c r="H24" s="225"/>
      <c r="I24" s="72"/>
      <c r="J24" s="71"/>
    </row>
    <row r="25" spans="1:10" ht="15" customHeight="1" x14ac:dyDescent="0.25">
      <c r="A25" s="70" t="s">
        <v>35</v>
      </c>
      <c r="B25" s="223" t="s">
        <v>311</v>
      </c>
      <c r="C25" s="224"/>
      <c r="D25" s="224"/>
      <c r="E25" s="224"/>
      <c r="F25" s="224"/>
      <c r="G25" s="224"/>
      <c r="H25" s="225"/>
      <c r="I25" s="69" t="s">
        <v>46</v>
      </c>
      <c r="J25" s="71"/>
    </row>
    <row r="26" spans="1:10" x14ac:dyDescent="0.25">
      <c r="A26" s="263" t="s">
        <v>226</v>
      </c>
      <c r="B26" s="265" t="s">
        <v>70</v>
      </c>
      <c r="C26" s="266"/>
      <c r="D26" s="266"/>
      <c r="E26" s="266"/>
      <c r="F26" s="266"/>
      <c r="G26" s="266"/>
      <c r="H26" s="267"/>
      <c r="I26" s="268">
        <v>0</v>
      </c>
      <c r="J26" s="272"/>
    </row>
    <row r="27" spans="1:10" ht="15" customHeight="1" x14ac:dyDescent="0.25">
      <c r="A27" s="264"/>
      <c r="B27" s="274" t="s">
        <v>312</v>
      </c>
      <c r="C27" s="275"/>
      <c r="D27" s="275"/>
      <c r="E27" s="275"/>
      <c r="F27" s="275"/>
      <c r="G27" s="275"/>
      <c r="H27" s="276"/>
      <c r="I27" s="269"/>
      <c r="J27" s="273"/>
    </row>
    <row r="28" spans="1:10" ht="15" customHeight="1" x14ac:dyDescent="0.25">
      <c r="A28" s="70" t="s">
        <v>313</v>
      </c>
      <c r="B28" s="223" t="s">
        <v>314</v>
      </c>
      <c r="C28" s="224"/>
      <c r="D28" s="224"/>
      <c r="E28" s="224"/>
      <c r="F28" s="224"/>
      <c r="G28" s="224"/>
      <c r="H28" s="225"/>
      <c r="I28" s="72"/>
      <c r="J28" s="71"/>
    </row>
    <row r="29" spans="1:10" ht="15" customHeight="1" x14ac:dyDescent="0.25">
      <c r="A29" s="70" t="s">
        <v>315</v>
      </c>
      <c r="B29" s="223" t="s">
        <v>316</v>
      </c>
      <c r="C29" s="224"/>
      <c r="D29" s="224"/>
      <c r="E29" s="224"/>
      <c r="F29" s="224"/>
      <c r="G29" s="224"/>
      <c r="H29" s="225"/>
      <c r="I29" s="72">
        <v>0</v>
      </c>
      <c r="J29" s="71"/>
    </row>
    <row r="30" spans="1:10" ht="15" customHeight="1" x14ac:dyDescent="0.25">
      <c r="A30" s="70" t="s">
        <v>317</v>
      </c>
      <c r="B30" s="223" t="s">
        <v>318</v>
      </c>
      <c r="C30" s="224"/>
      <c r="D30" s="224"/>
      <c r="E30" s="224"/>
      <c r="F30" s="224"/>
      <c r="G30" s="224"/>
      <c r="H30" s="225"/>
      <c r="I30" s="72"/>
      <c r="J30" s="71"/>
    </row>
    <row r="31" spans="1:10" ht="15" customHeight="1" x14ac:dyDescent="0.25">
      <c r="A31" s="70" t="s">
        <v>319</v>
      </c>
      <c r="B31" s="223" t="s">
        <v>318</v>
      </c>
      <c r="C31" s="224"/>
      <c r="D31" s="224"/>
      <c r="E31" s="224"/>
      <c r="F31" s="224"/>
      <c r="G31" s="224"/>
      <c r="H31" s="225"/>
      <c r="I31" s="72"/>
      <c r="J31" s="71"/>
    </row>
    <row r="32" spans="1:10" ht="15" customHeight="1" x14ac:dyDescent="0.25">
      <c r="A32" s="70" t="s">
        <v>36</v>
      </c>
      <c r="B32" s="223" t="s">
        <v>320</v>
      </c>
      <c r="C32" s="224"/>
      <c r="D32" s="224"/>
      <c r="E32" s="224"/>
      <c r="F32" s="224"/>
      <c r="G32" s="224"/>
      <c r="H32" s="225"/>
      <c r="I32" s="72">
        <v>0</v>
      </c>
      <c r="J32" s="71"/>
    </row>
    <row r="33" spans="1:10" x14ac:dyDescent="0.25">
      <c r="A33" s="70"/>
      <c r="B33" s="237" t="s">
        <v>302</v>
      </c>
      <c r="C33" s="238"/>
      <c r="D33" s="238"/>
      <c r="E33" s="238"/>
      <c r="F33" s="238"/>
      <c r="G33" s="238"/>
      <c r="H33" s="239"/>
      <c r="I33" s="69"/>
      <c r="J33" s="72">
        <v>0</v>
      </c>
    </row>
    <row r="34" spans="1:10" x14ac:dyDescent="0.25">
      <c r="A34" s="87"/>
      <c r="B34" s="76"/>
      <c r="C34" s="76"/>
      <c r="D34" s="76"/>
      <c r="E34" s="76"/>
      <c r="F34" s="76"/>
      <c r="G34" s="76"/>
      <c r="H34" s="76"/>
      <c r="I34" s="77"/>
      <c r="J34" s="78"/>
    </row>
    <row r="35" spans="1:10" x14ac:dyDescent="0.25">
      <c r="A35" s="87"/>
      <c r="B35" s="76"/>
      <c r="C35" s="76"/>
      <c r="D35" s="76"/>
      <c r="E35" s="76"/>
      <c r="F35" s="76"/>
      <c r="G35" s="76"/>
      <c r="H35" s="76"/>
      <c r="I35" s="77"/>
      <c r="J35" s="78"/>
    </row>
    <row r="36" spans="1:10" x14ac:dyDescent="0.25">
      <c r="A36" s="87"/>
      <c r="B36" s="76"/>
      <c r="C36" s="76"/>
      <c r="D36" s="76"/>
      <c r="E36" s="76"/>
      <c r="F36" s="76"/>
      <c r="G36" s="76"/>
      <c r="H36" s="76"/>
      <c r="I36" s="77"/>
      <c r="J36" s="78"/>
    </row>
    <row r="37" spans="1:10" x14ac:dyDescent="0.25">
      <c r="A37" s="87"/>
      <c r="B37" s="76"/>
      <c r="C37" s="76"/>
      <c r="D37" s="76"/>
      <c r="E37" s="76"/>
      <c r="F37" s="76"/>
      <c r="G37" s="76"/>
      <c r="H37" s="76"/>
      <c r="I37" s="77"/>
      <c r="J37" s="78"/>
    </row>
    <row r="38" spans="1:10" x14ac:dyDescent="0.25">
      <c r="A38" s="87"/>
      <c r="B38" s="76"/>
      <c r="C38" s="76"/>
      <c r="D38" s="76"/>
      <c r="E38" s="76"/>
      <c r="F38" s="76"/>
      <c r="G38" s="76"/>
      <c r="H38" s="76"/>
      <c r="I38" s="77"/>
      <c r="J38" s="78"/>
    </row>
    <row r="39" spans="1:10" x14ac:dyDescent="0.25">
      <c r="A39" s="87"/>
      <c r="B39" s="76"/>
      <c r="C39" s="76"/>
      <c r="D39" s="76"/>
      <c r="E39" s="76"/>
      <c r="F39" s="76"/>
      <c r="G39" s="76"/>
      <c r="H39" s="76"/>
      <c r="I39" s="77"/>
      <c r="J39" s="78"/>
    </row>
    <row r="40" spans="1:10" x14ac:dyDescent="0.25">
      <c r="A40" s="87"/>
      <c r="B40" s="76"/>
      <c r="C40" s="76"/>
      <c r="D40" s="76"/>
      <c r="E40" s="76"/>
      <c r="F40" s="76"/>
      <c r="G40" s="76"/>
      <c r="H40" s="76"/>
      <c r="I40" s="77"/>
      <c r="J40" s="78"/>
    </row>
    <row r="41" spans="1:10" x14ac:dyDescent="0.25">
      <c r="A41" s="87"/>
      <c r="B41" s="76"/>
      <c r="C41" s="76"/>
      <c r="D41" s="76"/>
      <c r="E41" s="76"/>
      <c r="F41" s="76"/>
      <c r="G41" s="76"/>
      <c r="H41" s="76"/>
      <c r="I41" s="77"/>
      <c r="J41" s="78"/>
    </row>
    <row r="42" spans="1:10" x14ac:dyDescent="0.25">
      <c r="A42" s="87"/>
      <c r="B42" s="76"/>
      <c r="C42" s="76"/>
      <c r="D42" s="76"/>
      <c r="E42" s="76"/>
      <c r="F42" s="76"/>
      <c r="G42" s="76"/>
      <c r="H42" s="76"/>
      <c r="I42" s="77"/>
      <c r="J42" s="78"/>
    </row>
    <row r="43" spans="1:10" x14ac:dyDescent="0.25">
      <c r="A43" s="87"/>
      <c r="B43" s="76"/>
      <c r="C43" s="76"/>
      <c r="D43" s="76"/>
      <c r="E43" s="76"/>
      <c r="F43" s="76"/>
      <c r="G43" s="76"/>
      <c r="H43" s="76"/>
      <c r="I43" s="77"/>
      <c r="J43" s="78"/>
    </row>
    <row r="44" spans="1:10" x14ac:dyDescent="0.25">
      <c r="A44" s="87"/>
      <c r="B44" s="76"/>
      <c r="C44" s="76"/>
      <c r="D44" s="76"/>
      <c r="E44" s="76"/>
      <c r="F44" s="76"/>
      <c r="G44" s="76"/>
      <c r="H44" s="76"/>
      <c r="I44" s="77"/>
      <c r="J44" s="78"/>
    </row>
    <row r="46" spans="1:10" ht="18.75" customHeight="1" x14ac:dyDescent="0.25">
      <c r="A46" s="240" t="s">
        <v>326</v>
      </c>
      <c r="B46" s="240"/>
      <c r="C46" s="240"/>
      <c r="D46" s="240"/>
      <c r="E46" s="240"/>
      <c r="F46" s="240"/>
      <c r="G46" s="240"/>
      <c r="H46" s="240"/>
      <c r="I46" s="240"/>
      <c r="J46" s="240"/>
    </row>
    <row r="47" spans="1:10" x14ac:dyDescent="0.25">
      <c r="A47" s="54" t="s">
        <v>275</v>
      </c>
      <c r="B47" s="54"/>
      <c r="C47" s="248">
        <v>853</v>
      </c>
      <c r="D47" s="248"/>
      <c r="E47" s="248"/>
      <c r="F47" s="248"/>
      <c r="G47" s="248"/>
      <c r="H47" s="248"/>
      <c r="I47" s="248"/>
      <c r="J47" s="248"/>
    </row>
    <row r="48" spans="1:10" x14ac:dyDescent="0.25">
      <c r="A48" s="55" t="s">
        <v>277</v>
      </c>
      <c r="B48" s="55"/>
      <c r="C48" s="55"/>
      <c r="D48" s="248" t="s">
        <v>385</v>
      </c>
      <c r="E48" s="248"/>
      <c r="F48" s="248"/>
      <c r="G48" s="248"/>
      <c r="H48" s="248"/>
      <c r="I48" s="248"/>
      <c r="J48" s="248"/>
    </row>
    <row r="50" spans="1:10" ht="52.5" customHeight="1" x14ac:dyDescent="0.25">
      <c r="A50" s="67" t="s">
        <v>280</v>
      </c>
      <c r="B50" s="230" t="s">
        <v>247</v>
      </c>
      <c r="C50" s="230"/>
      <c r="D50" s="230"/>
      <c r="E50" s="230"/>
      <c r="F50" s="230"/>
      <c r="G50" s="230"/>
      <c r="H50" s="67" t="s">
        <v>327</v>
      </c>
      <c r="I50" s="67" t="s">
        <v>328</v>
      </c>
      <c r="J50" s="67" t="s">
        <v>329</v>
      </c>
    </row>
    <row r="51" spans="1:10" x14ac:dyDescent="0.25">
      <c r="A51" s="69">
        <v>1</v>
      </c>
      <c r="B51" s="231">
        <v>2</v>
      </c>
      <c r="C51" s="231"/>
      <c r="D51" s="231"/>
      <c r="E51" s="231"/>
      <c r="F51" s="231"/>
      <c r="G51" s="231"/>
      <c r="H51" s="69">
        <v>3</v>
      </c>
      <c r="I51" s="69">
        <v>4</v>
      </c>
      <c r="J51" s="69">
        <v>5</v>
      </c>
    </row>
    <row r="52" spans="1:10" x14ac:dyDescent="0.25">
      <c r="A52" s="70" t="s">
        <v>34</v>
      </c>
      <c r="B52" s="223" t="s">
        <v>386</v>
      </c>
      <c r="C52" s="224"/>
      <c r="D52" s="224"/>
      <c r="E52" s="224"/>
      <c r="F52" s="224"/>
      <c r="G52" s="225"/>
      <c r="H52" s="71">
        <v>705882.35</v>
      </c>
      <c r="I52" s="71">
        <v>8.5</v>
      </c>
      <c r="J52" s="71">
        <v>60000</v>
      </c>
    </row>
    <row r="53" spans="1:10" x14ac:dyDescent="0.25">
      <c r="A53" s="70" t="s">
        <v>35</v>
      </c>
      <c r="B53" s="223" t="s">
        <v>474</v>
      </c>
      <c r="C53" s="224"/>
      <c r="D53" s="224"/>
      <c r="E53" s="224"/>
      <c r="F53" s="224"/>
      <c r="G53" s="225"/>
      <c r="H53" s="71">
        <v>137472.35</v>
      </c>
      <c r="I53" s="71">
        <v>8.5</v>
      </c>
      <c r="J53" s="71">
        <v>11685.15</v>
      </c>
    </row>
    <row r="54" spans="1:10" x14ac:dyDescent="0.25">
      <c r="A54" s="74"/>
      <c r="B54" s="237" t="s">
        <v>302</v>
      </c>
      <c r="C54" s="238"/>
      <c r="D54" s="238"/>
      <c r="E54" s="238"/>
      <c r="F54" s="238"/>
      <c r="G54" s="239"/>
      <c r="H54" s="72"/>
      <c r="I54" s="69" t="s">
        <v>46</v>
      </c>
      <c r="J54" s="72">
        <f>J52+J53</f>
        <v>71685.149999999994</v>
      </c>
    </row>
    <row r="56" spans="1:10" x14ac:dyDescent="0.25">
      <c r="A56" s="240" t="s">
        <v>333</v>
      </c>
      <c r="B56" s="240"/>
      <c r="C56" s="240"/>
      <c r="D56" s="240"/>
      <c r="E56" s="240"/>
      <c r="F56" s="240"/>
      <c r="G56" s="240"/>
      <c r="H56" s="240"/>
      <c r="I56" s="240"/>
      <c r="J56" s="240"/>
    </row>
    <row r="57" spans="1:10" x14ac:dyDescent="0.25">
      <c r="A57" s="54" t="s">
        <v>275</v>
      </c>
      <c r="B57" s="54"/>
      <c r="C57" s="248" t="s">
        <v>334</v>
      </c>
      <c r="D57" s="248"/>
      <c r="E57" s="248"/>
      <c r="F57" s="248"/>
      <c r="G57" s="248"/>
      <c r="H57" s="248"/>
      <c r="I57" s="248"/>
      <c r="J57" s="248"/>
    </row>
    <row r="58" spans="1:10" x14ac:dyDescent="0.25">
      <c r="A58" s="55" t="s">
        <v>277</v>
      </c>
      <c r="B58" s="55"/>
      <c r="C58" s="55"/>
      <c r="D58" s="248" t="s">
        <v>385</v>
      </c>
      <c r="E58" s="248"/>
      <c r="F58" s="248"/>
      <c r="G58" s="248"/>
      <c r="H58" s="248"/>
      <c r="I58" s="248"/>
      <c r="J58" s="248"/>
    </row>
    <row r="60" spans="1:10" x14ac:dyDescent="0.25">
      <c r="A60" s="240" t="s">
        <v>335</v>
      </c>
      <c r="B60" s="240"/>
      <c r="C60" s="240"/>
      <c r="D60" s="240"/>
      <c r="E60" s="240"/>
      <c r="F60" s="240"/>
      <c r="G60" s="240"/>
      <c r="H60" s="240"/>
      <c r="I60" s="240"/>
      <c r="J60" s="240"/>
    </row>
    <row r="62" spans="1:10" s="59" customFormat="1" ht="39" customHeight="1" x14ac:dyDescent="0.25">
      <c r="A62" s="67" t="s">
        <v>280</v>
      </c>
      <c r="B62" s="230" t="s">
        <v>336</v>
      </c>
      <c r="C62" s="230"/>
      <c r="D62" s="230"/>
      <c r="E62" s="230"/>
      <c r="F62" s="230"/>
      <c r="G62" s="67" t="s">
        <v>337</v>
      </c>
      <c r="H62" s="67" t="s">
        <v>338</v>
      </c>
      <c r="I62" s="67" t="s">
        <v>339</v>
      </c>
      <c r="J62" s="67" t="s">
        <v>340</v>
      </c>
    </row>
    <row r="63" spans="1:10" s="59" customFormat="1" x14ac:dyDescent="0.25">
      <c r="A63" s="69">
        <v>1</v>
      </c>
      <c r="B63" s="231">
        <v>2</v>
      </c>
      <c r="C63" s="231"/>
      <c r="D63" s="231"/>
      <c r="E63" s="231"/>
      <c r="F63" s="231"/>
      <c r="G63" s="69">
        <v>3</v>
      </c>
      <c r="H63" s="69">
        <v>4</v>
      </c>
      <c r="I63" s="69">
        <v>5</v>
      </c>
      <c r="J63" s="69">
        <v>6</v>
      </c>
    </row>
    <row r="64" spans="1:10" x14ac:dyDescent="0.25">
      <c r="A64" s="74" t="s">
        <v>34</v>
      </c>
      <c r="B64" s="223"/>
      <c r="C64" s="224"/>
      <c r="D64" s="224"/>
      <c r="E64" s="224"/>
      <c r="F64" s="225"/>
      <c r="G64" s="81"/>
      <c r="H64" s="82"/>
      <c r="I64" s="71"/>
      <c r="J64" s="71"/>
    </row>
    <row r="65" spans="1:10" x14ac:dyDescent="0.25">
      <c r="A65" s="74"/>
      <c r="B65" s="237" t="s">
        <v>344</v>
      </c>
      <c r="C65" s="238"/>
      <c r="D65" s="238"/>
      <c r="E65" s="238"/>
      <c r="F65" s="239"/>
      <c r="G65" s="69" t="s">
        <v>46</v>
      </c>
      <c r="H65" s="69" t="s">
        <v>46</v>
      </c>
      <c r="I65" s="69" t="s">
        <v>46</v>
      </c>
      <c r="J65" s="72">
        <v>0</v>
      </c>
    </row>
    <row r="66" spans="1:10" x14ac:dyDescent="0.25">
      <c r="A66" s="75"/>
      <c r="B66" s="76"/>
      <c r="C66" s="76"/>
      <c r="D66" s="76"/>
      <c r="E66" s="76"/>
      <c r="F66" s="76"/>
      <c r="G66" s="77"/>
      <c r="H66" s="77"/>
      <c r="I66" s="77"/>
      <c r="J66" s="78"/>
    </row>
    <row r="67" spans="1:10" x14ac:dyDescent="0.25">
      <c r="A67" s="240" t="s">
        <v>391</v>
      </c>
      <c r="B67" s="240"/>
      <c r="C67" s="240"/>
      <c r="D67" s="240"/>
      <c r="E67" s="240"/>
      <c r="F67" s="240"/>
      <c r="G67" s="240"/>
      <c r="H67" s="240"/>
      <c r="I67" s="240"/>
      <c r="J67" s="240"/>
    </row>
    <row r="69" spans="1:10" ht="38.25" x14ac:dyDescent="0.25">
      <c r="A69" s="89" t="s">
        <v>280</v>
      </c>
      <c r="B69" s="230" t="s">
        <v>336</v>
      </c>
      <c r="C69" s="230"/>
      <c r="D69" s="230"/>
      <c r="E69" s="230"/>
      <c r="F69" s="230"/>
      <c r="G69" s="89" t="s">
        <v>392</v>
      </c>
      <c r="H69" s="89" t="s">
        <v>347</v>
      </c>
      <c r="I69" s="89" t="s">
        <v>348</v>
      </c>
      <c r="J69" s="89" t="s">
        <v>349</v>
      </c>
    </row>
    <row r="70" spans="1:10" x14ac:dyDescent="0.25">
      <c r="A70" s="90">
        <v>1</v>
      </c>
      <c r="B70" s="231">
        <v>2</v>
      </c>
      <c r="C70" s="231"/>
      <c r="D70" s="231"/>
      <c r="E70" s="231"/>
      <c r="F70" s="231"/>
      <c r="G70" s="90">
        <v>3</v>
      </c>
      <c r="H70" s="90">
        <v>4</v>
      </c>
      <c r="I70" s="90">
        <v>5</v>
      </c>
      <c r="J70" s="90">
        <v>6</v>
      </c>
    </row>
    <row r="71" spans="1:10" ht="15" customHeight="1" x14ac:dyDescent="0.25">
      <c r="A71" s="70" t="s">
        <v>34</v>
      </c>
      <c r="B71" s="223"/>
      <c r="C71" s="224"/>
      <c r="D71" s="224"/>
      <c r="E71" s="224"/>
      <c r="F71" s="225"/>
      <c r="G71" s="72"/>
      <c r="H71" s="71"/>
      <c r="I71" s="83"/>
      <c r="J71" s="71"/>
    </row>
    <row r="72" spans="1:10" x14ac:dyDescent="0.25">
      <c r="A72" s="74"/>
      <c r="B72" s="237" t="s">
        <v>302</v>
      </c>
      <c r="C72" s="238"/>
      <c r="D72" s="238"/>
      <c r="E72" s="238"/>
      <c r="F72" s="239"/>
      <c r="G72" s="90" t="s">
        <v>46</v>
      </c>
      <c r="H72" s="90" t="s">
        <v>46</v>
      </c>
      <c r="I72" s="90" t="s">
        <v>46</v>
      </c>
      <c r="J72" s="72">
        <v>0</v>
      </c>
    </row>
    <row r="73" spans="1:10" x14ac:dyDescent="0.25">
      <c r="A73" s="75"/>
      <c r="B73" s="76"/>
      <c r="C73" s="76"/>
      <c r="D73" s="76"/>
      <c r="E73" s="76"/>
      <c r="F73" s="76"/>
      <c r="G73" s="77"/>
      <c r="H73" s="77"/>
      <c r="I73" s="77"/>
      <c r="J73" s="78"/>
    </row>
    <row r="74" spans="1:10" x14ac:dyDescent="0.25">
      <c r="A74" s="240" t="s">
        <v>345</v>
      </c>
      <c r="B74" s="240"/>
      <c r="C74" s="240"/>
      <c r="D74" s="240"/>
      <c r="E74" s="240"/>
      <c r="F74" s="240"/>
      <c r="G74" s="240"/>
      <c r="H74" s="240"/>
      <c r="I74" s="240"/>
      <c r="J74" s="240"/>
    </row>
    <row r="76" spans="1:10" s="59" customFormat="1" ht="40.5" customHeight="1" x14ac:dyDescent="0.25">
      <c r="A76" s="67" t="s">
        <v>280</v>
      </c>
      <c r="B76" s="230" t="s">
        <v>336</v>
      </c>
      <c r="C76" s="230"/>
      <c r="D76" s="230"/>
      <c r="E76" s="230"/>
      <c r="F76" s="230"/>
      <c r="G76" s="67" t="s">
        <v>346</v>
      </c>
      <c r="H76" s="67" t="s">
        <v>347</v>
      </c>
      <c r="I76" s="67" t="s">
        <v>348</v>
      </c>
      <c r="J76" s="67" t="s">
        <v>349</v>
      </c>
    </row>
    <row r="77" spans="1:10" s="59" customFormat="1" x14ac:dyDescent="0.25">
      <c r="A77" s="69">
        <v>1</v>
      </c>
      <c r="B77" s="231">
        <v>2</v>
      </c>
      <c r="C77" s="231"/>
      <c r="D77" s="231"/>
      <c r="E77" s="231"/>
      <c r="F77" s="231"/>
      <c r="G77" s="69">
        <v>3</v>
      </c>
      <c r="H77" s="69">
        <v>4</v>
      </c>
      <c r="I77" s="69">
        <v>5</v>
      </c>
      <c r="J77" s="69">
        <v>6</v>
      </c>
    </row>
    <row r="78" spans="1:10" x14ac:dyDescent="0.25">
      <c r="A78" s="70" t="s">
        <v>34</v>
      </c>
      <c r="B78" s="223" t="s">
        <v>395</v>
      </c>
      <c r="C78" s="224"/>
      <c r="D78" s="224"/>
      <c r="E78" s="224"/>
      <c r="F78" s="225"/>
      <c r="G78" s="85">
        <v>27748.17</v>
      </c>
      <c r="H78" s="97">
        <v>10.88</v>
      </c>
      <c r="I78" s="98"/>
      <c r="J78" s="97">
        <f>G78*H78-0.05</f>
        <v>301900.03960000002</v>
      </c>
    </row>
    <row r="79" spans="1:10" x14ac:dyDescent="0.25">
      <c r="A79" s="74"/>
      <c r="B79" s="237" t="s">
        <v>302</v>
      </c>
      <c r="C79" s="238"/>
      <c r="D79" s="238"/>
      <c r="E79" s="238"/>
      <c r="F79" s="239"/>
      <c r="G79" s="99" t="s">
        <v>46</v>
      </c>
      <c r="H79" s="99" t="s">
        <v>46</v>
      </c>
      <c r="I79" s="99" t="s">
        <v>46</v>
      </c>
      <c r="J79" s="85">
        <f>SUM(J78)</f>
        <v>301900.03960000002</v>
      </c>
    </row>
    <row r="81" spans="1:10" x14ac:dyDescent="0.25">
      <c r="A81" s="75"/>
      <c r="B81" s="76"/>
      <c r="C81" s="76"/>
      <c r="D81" s="76"/>
      <c r="E81" s="76"/>
      <c r="F81" s="76"/>
      <c r="G81" s="77"/>
      <c r="H81" s="77"/>
      <c r="I81" s="77"/>
      <c r="J81" s="78"/>
    </row>
    <row r="82" spans="1:10" x14ac:dyDescent="0.25">
      <c r="A82" s="240" t="s">
        <v>353</v>
      </c>
      <c r="B82" s="240"/>
      <c r="C82" s="240"/>
      <c r="D82" s="240"/>
      <c r="E82" s="240"/>
      <c r="F82" s="240"/>
      <c r="G82" s="240"/>
      <c r="H82" s="240"/>
      <c r="I82" s="240"/>
      <c r="J82" s="240"/>
    </row>
    <row r="84" spans="1:10" s="59" customFormat="1" ht="39" customHeight="1" x14ac:dyDescent="0.25">
      <c r="A84" s="84" t="s">
        <v>280</v>
      </c>
      <c r="B84" s="242" t="s">
        <v>336</v>
      </c>
      <c r="C84" s="243"/>
      <c r="D84" s="243"/>
      <c r="E84" s="243"/>
      <c r="F84" s="243"/>
      <c r="G84" s="244"/>
      <c r="H84" s="84" t="s">
        <v>354</v>
      </c>
      <c r="I84" s="84" t="s">
        <v>355</v>
      </c>
      <c r="J84" s="67" t="s">
        <v>356</v>
      </c>
    </row>
    <row r="85" spans="1:10" s="59" customFormat="1" x14ac:dyDescent="0.25">
      <c r="A85" s="69">
        <v>1</v>
      </c>
      <c r="B85" s="245">
        <v>2</v>
      </c>
      <c r="C85" s="246"/>
      <c r="D85" s="246"/>
      <c r="E85" s="246"/>
      <c r="F85" s="246"/>
      <c r="G85" s="247"/>
      <c r="H85" s="69">
        <v>3</v>
      </c>
      <c r="I85" s="69">
        <v>4</v>
      </c>
      <c r="J85" s="69">
        <v>5</v>
      </c>
    </row>
    <row r="86" spans="1:10" x14ac:dyDescent="0.25">
      <c r="A86" s="70" t="s">
        <v>34</v>
      </c>
      <c r="B86" s="223"/>
      <c r="C86" s="224"/>
      <c r="D86" s="224"/>
      <c r="E86" s="224"/>
      <c r="F86" s="224"/>
      <c r="G86" s="225"/>
      <c r="H86" s="81"/>
      <c r="I86" s="81"/>
      <c r="J86" s="72">
        <v>0</v>
      </c>
    </row>
    <row r="87" spans="1:10" x14ac:dyDescent="0.25">
      <c r="A87" s="74"/>
      <c r="B87" s="237" t="s">
        <v>302</v>
      </c>
      <c r="C87" s="238"/>
      <c r="D87" s="238"/>
      <c r="E87" s="238"/>
      <c r="F87" s="238"/>
      <c r="G87" s="239"/>
      <c r="H87" s="69" t="s">
        <v>46</v>
      </c>
      <c r="I87" s="69" t="s">
        <v>46</v>
      </c>
      <c r="J87" s="72">
        <v>0</v>
      </c>
    </row>
    <row r="96" spans="1:10" x14ac:dyDescent="0.25">
      <c r="A96" s="240" t="s">
        <v>379</v>
      </c>
      <c r="B96" s="240"/>
      <c r="C96" s="240"/>
      <c r="D96" s="240"/>
      <c r="E96" s="240"/>
      <c r="F96" s="240"/>
      <c r="G96" s="240"/>
      <c r="H96" s="240"/>
      <c r="I96" s="240"/>
      <c r="J96" s="240"/>
    </row>
    <row r="98" spans="1:10" s="59" customFormat="1" ht="27" customHeight="1" x14ac:dyDescent="0.25">
      <c r="A98" s="67" t="s">
        <v>280</v>
      </c>
      <c r="B98" s="230" t="s">
        <v>336</v>
      </c>
      <c r="C98" s="230"/>
      <c r="D98" s="230"/>
      <c r="E98" s="230"/>
      <c r="F98" s="230"/>
      <c r="G98" s="230"/>
      <c r="H98" s="230"/>
      <c r="I98" s="67" t="s">
        <v>361</v>
      </c>
      <c r="J98" s="67" t="s">
        <v>362</v>
      </c>
    </row>
    <row r="99" spans="1:10" s="59" customFormat="1" x14ac:dyDescent="0.25">
      <c r="A99" s="69">
        <v>1</v>
      </c>
      <c r="B99" s="231">
        <v>2</v>
      </c>
      <c r="C99" s="231"/>
      <c r="D99" s="231"/>
      <c r="E99" s="231"/>
      <c r="F99" s="231"/>
      <c r="G99" s="231"/>
      <c r="H99" s="231"/>
      <c r="I99" s="69">
        <v>3</v>
      </c>
      <c r="J99" s="69">
        <v>4</v>
      </c>
    </row>
    <row r="100" spans="1:10" x14ac:dyDescent="0.25">
      <c r="A100" s="70" t="s">
        <v>34</v>
      </c>
      <c r="B100" s="232" t="s">
        <v>365</v>
      </c>
      <c r="C100" s="232"/>
      <c r="D100" s="232"/>
      <c r="E100" s="232"/>
      <c r="F100" s="232"/>
      <c r="G100" s="232"/>
      <c r="H100" s="232"/>
      <c r="I100" s="81">
        <v>1</v>
      </c>
      <c r="J100" s="85">
        <v>16895682.02</v>
      </c>
    </row>
    <row r="101" spans="1:10" x14ac:dyDescent="0.25">
      <c r="A101" s="74"/>
      <c r="B101" s="236" t="s">
        <v>302</v>
      </c>
      <c r="C101" s="236"/>
      <c r="D101" s="236"/>
      <c r="E101" s="236"/>
      <c r="F101" s="236"/>
      <c r="G101" s="236"/>
      <c r="H101" s="236"/>
      <c r="I101" s="69" t="s">
        <v>46</v>
      </c>
      <c r="J101" s="85">
        <f>SUM(J100:J100)</f>
        <v>16895682.02</v>
      </c>
    </row>
    <row r="103" spans="1:10" ht="15" customHeight="1" x14ac:dyDescent="0.25">
      <c r="A103" s="229" t="s">
        <v>368</v>
      </c>
      <c r="B103" s="229"/>
      <c r="C103" s="229"/>
      <c r="D103" s="229"/>
      <c r="E103" s="229"/>
      <c r="F103" s="229"/>
      <c r="G103" s="229"/>
      <c r="H103" s="229"/>
      <c r="I103" s="229"/>
      <c r="J103" s="229"/>
    </row>
    <row r="105" spans="1:10" s="59" customFormat="1" ht="25.5" customHeight="1" x14ac:dyDescent="0.25">
      <c r="A105" s="67" t="s">
        <v>280</v>
      </c>
      <c r="B105" s="230" t="s">
        <v>336</v>
      </c>
      <c r="C105" s="230"/>
      <c r="D105" s="230"/>
      <c r="E105" s="230"/>
      <c r="F105" s="230"/>
      <c r="G105" s="230"/>
      <c r="H105" s="67" t="s">
        <v>369</v>
      </c>
      <c r="I105" s="67" t="s">
        <v>370</v>
      </c>
      <c r="J105" s="67" t="s">
        <v>371</v>
      </c>
    </row>
    <row r="106" spans="1:10" s="59" customFormat="1" x14ac:dyDescent="0.25">
      <c r="A106" s="69">
        <v>1</v>
      </c>
      <c r="B106" s="231">
        <v>2</v>
      </c>
      <c r="C106" s="231"/>
      <c r="D106" s="231"/>
      <c r="E106" s="231"/>
      <c r="F106" s="231"/>
      <c r="G106" s="231"/>
      <c r="H106" s="69">
        <v>3</v>
      </c>
      <c r="I106" s="69">
        <v>4</v>
      </c>
      <c r="J106" s="69">
        <v>5</v>
      </c>
    </row>
    <row r="107" spans="1:10" s="93" customFormat="1" ht="15" customHeight="1" x14ac:dyDescent="0.25">
      <c r="A107" s="92">
        <v>1</v>
      </c>
      <c r="B107" s="232" t="s">
        <v>403</v>
      </c>
      <c r="C107" s="232"/>
      <c r="D107" s="232"/>
      <c r="E107" s="232"/>
      <c r="F107" s="232"/>
      <c r="G107" s="232"/>
      <c r="H107" s="92">
        <v>1825</v>
      </c>
      <c r="I107" s="100">
        <v>200</v>
      </c>
      <c r="J107" s="72">
        <f>H107*I107</f>
        <v>365000</v>
      </c>
    </row>
    <row r="108" spans="1:10" s="93" customFormat="1" ht="15" customHeight="1" x14ac:dyDescent="0.25">
      <c r="A108" s="92">
        <v>2</v>
      </c>
      <c r="B108" s="232" t="s">
        <v>404</v>
      </c>
      <c r="C108" s="232"/>
      <c r="D108" s="232"/>
      <c r="E108" s="232"/>
      <c r="F108" s="232"/>
      <c r="G108" s="232"/>
      <c r="H108" s="92">
        <v>1</v>
      </c>
      <c r="I108" s="92">
        <v>918.57</v>
      </c>
      <c r="J108" s="72">
        <f>H108*I108</f>
        <v>918.57</v>
      </c>
    </row>
    <row r="109" spans="1:10" x14ac:dyDescent="0.25">
      <c r="A109" s="70" t="s">
        <v>36</v>
      </c>
      <c r="B109" s="232" t="s">
        <v>402</v>
      </c>
      <c r="C109" s="232"/>
      <c r="D109" s="232"/>
      <c r="E109" s="232"/>
      <c r="F109" s="232"/>
      <c r="G109" s="232"/>
      <c r="H109" s="81">
        <v>720</v>
      </c>
      <c r="I109" s="100">
        <v>1000</v>
      </c>
      <c r="J109" s="85">
        <f>H109*I109</f>
        <v>720000</v>
      </c>
    </row>
    <row r="110" spans="1:10" x14ac:dyDescent="0.25">
      <c r="A110" s="74"/>
      <c r="B110" s="228" t="s">
        <v>302</v>
      </c>
      <c r="C110" s="228"/>
      <c r="D110" s="228"/>
      <c r="E110" s="228"/>
      <c r="F110" s="228"/>
      <c r="G110" s="228"/>
      <c r="H110" s="72"/>
      <c r="I110" s="69" t="s">
        <v>46</v>
      </c>
      <c r="J110" s="72">
        <f>SUM(J107:J109)</f>
        <v>1085918.57</v>
      </c>
    </row>
    <row r="113" spans="1:8" x14ac:dyDescent="0.25">
      <c r="A113" s="52" t="s">
        <v>230</v>
      </c>
    </row>
    <row r="114" spans="1:8" x14ac:dyDescent="0.25">
      <c r="A114" s="52" t="s">
        <v>231</v>
      </c>
      <c r="D114" s="227" t="s">
        <v>500</v>
      </c>
      <c r="E114" s="227"/>
      <c r="F114" s="59" t="s">
        <v>387</v>
      </c>
      <c r="G114" s="227" t="s">
        <v>501</v>
      </c>
      <c r="H114" s="227"/>
    </row>
    <row r="115" spans="1:8" s="86" customFormat="1" ht="11.25" x14ac:dyDescent="0.25">
      <c r="D115" s="226" t="s">
        <v>232</v>
      </c>
      <c r="E115" s="226"/>
      <c r="F115" s="86" t="s">
        <v>233</v>
      </c>
      <c r="G115" s="226" t="s">
        <v>5</v>
      </c>
      <c r="H115" s="226"/>
    </row>
    <row r="117" spans="1:8" x14ac:dyDescent="0.25">
      <c r="A117" s="52" t="s">
        <v>234</v>
      </c>
      <c r="D117" s="227" t="s">
        <v>388</v>
      </c>
      <c r="E117" s="227"/>
      <c r="F117" s="59" t="s">
        <v>241</v>
      </c>
      <c r="G117" s="227" t="s">
        <v>487</v>
      </c>
      <c r="H117" s="227"/>
    </row>
    <row r="118" spans="1:8" x14ac:dyDescent="0.25">
      <c r="A118" s="86"/>
      <c r="B118" s="86"/>
      <c r="C118" s="86"/>
      <c r="D118" s="226" t="s">
        <v>232</v>
      </c>
      <c r="E118" s="226"/>
      <c r="F118" s="86" t="s">
        <v>235</v>
      </c>
      <c r="G118" s="226" t="s">
        <v>236</v>
      </c>
      <c r="H118" s="226"/>
    </row>
    <row r="120" spans="1:8" x14ac:dyDescent="0.25">
      <c r="A120" s="52" t="s">
        <v>503</v>
      </c>
    </row>
  </sheetData>
  <mergeCells count="89">
    <mergeCell ref="B107:G107"/>
    <mergeCell ref="B108:G108"/>
    <mergeCell ref="B72:F72"/>
    <mergeCell ref="A16:J16"/>
    <mergeCell ref="A1:J1"/>
    <mergeCell ref="A3:J3"/>
    <mergeCell ref="C4:J4"/>
    <mergeCell ref="D5:J5"/>
    <mergeCell ref="A7:J7"/>
    <mergeCell ref="A9:A11"/>
    <mergeCell ref="B9:B11"/>
    <mergeCell ref="C9:C11"/>
    <mergeCell ref="D9:G9"/>
    <mergeCell ref="H9:H11"/>
    <mergeCell ref="I9:I11"/>
    <mergeCell ref="J9:J11"/>
    <mergeCell ref="D10:D11"/>
    <mergeCell ref="E10:G10"/>
    <mergeCell ref="A14:B14"/>
    <mergeCell ref="B18:H18"/>
    <mergeCell ref="B19:H19"/>
    <mergeCell ref="B20:H20"/>
    <mergeCell ref="A21:A22"/>
    <mergeCell ref="B21:H21"/>
    <mergeCell ref="A26:A27"/>
    <mergeCell ref="B26:H26"/>
    <mergeCell ref="I26:I27"/>
    <mergeCell ref="J26:J27"/>
    <mergeCell ref="B27:H27"/>
    <mergeCell ref="B33:H33"/>
    <mergeCell ref="J21:J22"/>
    <mergeCell ref="B22:H22"/>
    <mergeCell ref="B23:H23"/>
    <mergeCell ref="B24:H24"/>
    <mergeCell ref="B25:H25"/>
    <mergeCell ref="I21:I22"/>
    <mergeCell ref="B28:H28"/>
    <mergeCell ref="B29:H29"/>
    <mergeCell ref="B30:H30"/>
    <mergeCell ref="B31:H31"/>
    <mergeCell ref="B32:H32"/>
    <mergeCell ref="B62:F62"/>
    <mergeCell ref="A46:J46"/>
    <mergeCell ref="C47:J47"/>
    <mergeCell ref="D48:J48"/>
    <mergeCell ref="B50:G50"/>
    <mergeCell ref="B51:G51"/>
    <mergeCell ref="B52:G52"/>
    <mergeCell ref="B54:G54"/>
    <mergeCell ref="A56:J56"/>
    <mergeCell ref="C57:J57"/>
    <mergeCell ref="D58:J58"/>
    <mergeCell ref="A60:J60"/>
    <mergeCell ref="B53:G53"/>
    <mergeCell ref="B109:G109"/>
    <mergeCell ref="B85:G85"/>
    <mergeCell ref="B63:F63"/>
    <mergeCell ref="B64:F64"/>
    <mergeCell ref="B65:F65"/>
    <mergeCell ref="A74:J74"/>
    <mergeCell ref="B76:F76"/>
    <mergeCell ref="B77:F77"/>
    <mergeCell ref="B78:F78"/>
    <mergeCell ref="B79:F79"/>
    <mergeCell ref="A82:J82"/>
    <mergeCell ref="B84:G84"/>
    <mergeCell ref="A67:J67"/>
    <mergeCell ref="B69:F69"/>
    <mergeCell ref="B70:F70"/>
    <mergeCell ref="B71:F71"/>
    <mergeCell ref="B100:H100"/>
    <mergeCell ref="B101:H101"/>
    <mergeCell ref="A103:J103"/>
    <mergeCell ref="B105:G105"/>
    <mergeCell ref="B106:G106"/>
    <mergeCell ref="B86:G86"/>
    <mergeCell ref="B87:G87"/>
    <mergeCell ref="A96:J96"/>
    <mergeCell ref="B98:H98"/>
    <mergeCell ref="B99:H99"/>
    <mergeCell ref="D117:E117"/>
    <mergeCell ref="G117:H117"/>
    <mergeCell ref="D118:E118"/>
    <mergeCell ref="G118:H118"/>
    <mergeCell ref="B110:G110"/>
    <mergeCell ref="D114:E114"/>
    <mergeCell ref="G114:H114"/>
    <mergeCell ref="D115:E115"/>
    <mergeCell ref="G115:H11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ФХД_ Поступления и выплаты</vt:lpstr>
      <vt:lpstr>ФХД_ Сведения по выплатам на з</vt:lpstr>
      <vt:lpstr>Доходы</vt:lpstr>
      <vt:lpstr>КФО 4</vt:lpstr>
      <vt:lpstr>КФО 5</vt:lpstr>
      <vt:lpstr>КФО 2</vt:lpstr>
      <vt:lpstr>'ФХД_ Поступления и выплаты'!IS_DOCUMENT</vt:lpstr>
      <vt:lpstr>'ФХД_ Сведения по выплатам на з'!IS_DOCUMENT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rep:2.53.0.563</dc:description>
  <cp:lastModifiedBy>Пользователь Windows</cp:lastModifiedBy>
  <cp:lastPrinted>2022-07-19T07:46:41Z</cp:lastPrinted>
  <dcterms:created xsi:type="dcterms:W3CDTF">2021-08-26T09:01:24Z</dcterms:created>
  <dcterms:modified xsi:type="dcterms:W3CDTF">2022-07-19T07:52:24Z</dcterms:modified>
</cp:coreProperties>
</file>